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manf\Desktop\Pt site 10 ian 2023\"/>
    </mc:Choice>
  </mc:AlternateContent>
  <xr:revisionPtr revIDLastSave="0" documentId="8_{7E3A4D31-C84E-4D02-A84B-06743A9EB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B33" i="3"/>
  <c r="H72" i="2" l="1"/>
  <c r="I37" i="2"/>
  <c r="H37" i="2"/>
  <c r="F37" i="2"/>
  <c r="D60" i="2"/>
  <c r="B33" i="2"/>
  <c r="C33" i="2"/>
  <c r="E72" i="2" l="1"/>
  <c r="E37" i="2" l="1"/>
  <c r="F19" i="3" l="1"/>
  <c r="I19" i="3"/>
  <c r="H2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G22" i="3"/>
  <c r="D22" i="3"/>
  <c r="G21" i="3"/>
  <c r="D21" i="3"/>
  <c r="G20" i="3"/>
  <c r="D20" i="3"/>
  <c r="H19" i="3"/>
  <c r="E19" i="3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F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137" i="3" l="1"/>
  <c r="G10" i="3"/>
  <c r="D34" i="2"/>
  <c r="G85" i="3"/>
  <c r="G90" i="3"/>
  <c r="G106" i="3"/>
  <c r="D76" i="3"/>
  <c r="G37" i="2"/>
  <c r="D90" i="2"/>
  <c r="D106" i="2"/>
  <c r="E17" i="3"/>
  <c r="D34" i="3"/>
  <c r="G72" i="3"/>
  <c r="H33" i="2"/>
  <c r="D76" i="2"/>
  <c r="F71" i="3"/>
  <c r="F154" i="3" s="1"/>
  <c r="G76" i="3"/>
  <c r="G147" i="3"/>
  <c r="I33" i="3"/>
  <c r="E33" i="3"/>
  <c r="D121" i="3"/>
  <c r="F71" i="2"/>
  <c r="F154" i="2" s="1"/>
  <c r="D137" i="2"/>
  <c r="D106" i="3"/>
  <c r="G13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D30" i="2"/>
  <c r="I71" i="2"/>
  <c r="B153" i="2"/>
  <c r="E17" i="2"/>
  <c r="E71" i="2"/>
  <c r="D85" i="2"/>
  <c r="G106" i="2"/>
  <c r="D126" i="2"/>
  <c r="H17" i="3"/>
  <c r="G23" i="3"/>
  <c r="D72" i="3"/>
  <c r="I71" i="3"/>
  <c r="H125" i="3"/>
  <c r="I125" i="3"/>
  <c r="F125" i="3"/>
  <c r="F124" i="3" s="1"/>
  <c r="F155" i="3" s="1"/>
  <c r="B153" i="3"/>
  <c r="D10" i="2"/>
  <c r="D19" i="2"/>
  <c r="C153" i="3"/>
  <c r="C153" i="2"/>
  <c r="D37" i="2"/>
  <c r="G76" i="2"/>
  <c r="G85" i="2"/>
  <c r="G94" i="2"/>
  <c r="H125" i="2"/>
  <c r="G126" i="2"/>
  <c r="I17" i="3"/>
  <c r="D37" i="3"/>
  <c r="D85" i="3"/>
  <c r="G121" i="3"/>
  <c r="D126" i="3"/>
  <c r="G128" i="3"/>
  <c r="G19" i="3"/>
  <c r="G30" i="3"/>
  <c r="E125" i="3"/>
  <c r="D10" i="3"/>
  <c r="D19" i="3"/>
  <c r="D30" i="3"/>
  <c r="H33" i="3"/>
  <c r="H71" i="3"/>
  <c r="G10" i="2"/>
  <c r="G19" i="2"/>
  <c r="G30" i="2"/>
  <c r="H71" i="2"/>
  <c r="F125" i="2"/>
  <c r="I37" i="1"/>
  <c r="H37" i="1"/>
  <c r="F37" i="1"/>
  <c r="E37" i="1"/>
  <c r="D71" i="2" l="1"/>
  <c r="D71" i="3"/>
  <c r="D154" i="3" s="1"/>
  <c r="G33" i="3"/>
  <c r="I124" i="3"/>
  <c r="I153" i="3" s="1"/>
  <c r="I154" i="3"/>
  <c r="G71" i="3"/>
  <c r="D33" i="3"/>
  <c r="G33" i="2"/>
  <c r="G154" i="3"/>
  <c r="F153" i="3"/>
  <c r="E154" i="2"/>
  <c r="E154" i="3"/>
  <c r="D17" i="3"/>
  <c r="I154" i="2"/>
  <c r="I124" i="2"/>
  <c r="G17" i="2"/>
  <c r="D33" i="2"/>
  <c r="D154" i="2"/>
  <c r="E153" i="2"/>
  <c r="G125" i="2"/>
  <c r="H124" i="2"/>
  <c r="H153" i="2" s="1"/>
  <c r="G71" i="2"/>
  <c r="G154" i="2" s="1"/>
  <c r="G17" i="3"/>
  <c r="G125" i="3"/>
  <c r="H124" i="3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H153" i="3" l="1"/>
  <c r="I155" i="3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<sst xmlns="http://schemas.openxmlformats.org/spreadsheetml/2006/main" count="1109" uniqueCount="182">
  <si>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</si>
  <si>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</si>
  <si>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</si>
  <si>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</si>
  <si>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</si>
  <si>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</si>
  <si>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</si>
  <si>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</si>
  <si>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</si>
  <si>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</si>
  <si>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</si>
  <si>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</si>
  <si>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</si>
  <si>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</si>
  <si>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</si>
  <si>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</si>
  <si>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</si>
  <si>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</si>
  <si>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</si>
  <si>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</si>
  <si>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</si>
  <si>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</si>
  <si>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</si>
  <si>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</si>
  <si>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</si>
  <si>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</si>
  <si>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</si>
  <si>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</si>
  <si>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</si>
  <si>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</si>
  <si>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</si>
  <si>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</si>
  <si>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</si>
  <si>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</si>
  <si>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</si>
  <si>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</si>
  <si>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</si>
  <si>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</si>
  <si>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</si>
  <si>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</si>
  <si>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</si>
  <si>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</si>
  <si>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</si>
  <si>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</si>
  <si>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</si>
  <si>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</si>
  <si>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</si>
  <si>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</si>
  <si>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</si>
  <si>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</si>
  <si>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</si>
  <si>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</si>
  <si>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</si>
  <si>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</si>
  <si>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</si>
  <si>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</si>
  <si>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</si>
  <si>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</si>
  <si>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</si>
  <si>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</si>
  <si>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</si>
  <si>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</si>
  <si>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</si>
  <si>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</si>
  <si>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</si>
  <si>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</si>
  <si>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</si>
  <si>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</si>
  <si>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</si>
  <si>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</si>
  <si>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</si>
  <si>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</si>
  <si>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</si>
  <si>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</si>
  <si>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</si>
  <si>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</si>
  <si>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</si>
  <si>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</si>
  <si>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</si>
  <si>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</si>
  <si>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</si>
  <si>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</si>
  <si>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</si>
  <si>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</si>
  <si>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</si>
  <si>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</si>
  <si>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</si>
  <si>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</si>
  <si>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</si>
  <si>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</si>
  <si>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</si>
  <si>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</si>
  <si>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</si>
  <si>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</si>
  <si>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</si>
  <si>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</si>
  <si>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</si>
  <si>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</si>
  <si>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</si>
  <si>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</si>
  <si>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</si>
  <si>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</si>
  <si>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</si>
  <si>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</si>
  <si>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</si>
  <si>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</si>
  <si>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</si>
  <si>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</si>
  <si>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</si>
  <si>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</si>
  <si>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</si>
  <si>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</si>
  <si>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</si>
  <si>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</si>
  <si>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</si>
  <si>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</si>
  <si>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</si>
  <si>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</si>
  <si>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</si>
  <si>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</si>
  <si>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</si>
  <si>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</si>
  <si>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</si>
  <si>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</si>
  <si>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</si>
  <si>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</si>
  <si>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</si>
  <si>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</si>
  <si>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</si>
  <si>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</si>
  <si>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</si>
  <si>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</si>
  <si>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</si>
  <si>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</si>
  <si>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</si>
  <si>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</si>
  <si>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</si>
  <si>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</si>
  <si>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</si>
  <si>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</si>
  <si>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</si>
  <si>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</si>
  <si>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</si>
  <si>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</si>
  <si>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</si>
  <si>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</si>
  <si>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</si>
  <si>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</si>
  <si>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</si>
  <si>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</si>
  <si>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</si>
  <si>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</si>
  <si>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</si>
  <si>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</si>
  <si>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RASPUNDEM DE EXACTITATEA SI CORECTITUDINEA DATELOR TRANSMISE</t>
  </si>
  <si>
    <t xml:space="preserve">         DIRECTOR GENERAL ,</t>
  </si>
  <si>
    <t>DIRECTOR  ECONOMIC,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</si>
  <si>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</si>
  <si>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</si>
  <si>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</si>
  <si>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</si>
  <si>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</si>
  <si>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</si>
  <si>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</si>
  <si>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</si>
  <si>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</si>
  <si>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</si>
  <si>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</si>
  <si>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</si>
  <si>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</si>
  <si>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</si>
  <si>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</si>
  <si>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</si>
  <si>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</si>
  <si>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</si>
  <si>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</si>
  <si>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Credite bugetare, aprobate
an 2023</t>
  </si>
  <si>
    <t xml:space="preserve">           GROZA CIPRIAN</t>
  </si>
  <si>
    <t>Credite bugetare 9 luni
 2023</t>
  </si>
  <si>
    <t>Sume alocate de casa de asigurari  de  sanatate luna curenta -septembrie 2023</t>
  </si>
  <si>
    <t>Sume alocate de casa de asigurari  de  sanatate cumulat - la data de 30.09.2023</t>
  </si>
  <si>
    <t>LA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</si>
</sst>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165" fontId="6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4">
    <cellStyle name="Comma 2" xfId="3" xr:uid="{00000000-0005-0000-0000-000000000000}"/>
    <cellStyle name="Comma 2 2" xfId="18" xr:uid="{C7A7C009-6909-432F-B4A5-253B44806348}"/>
    <cellStyle name="Comma 2 2 2" xfId="22" xr:uid="{7C75AF73-0A33-4380-AEF5-544E147DDF15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  <cellStyle name="Virgulă 3 2 2" xfId="23" xr:uid="{62F64159-1F57-4865-8495-0E1A58EBCCA5}"/>
  </cellStyles>
  <dxfs count="0"/>
  <tableStyles count="0" defaultTableStyle="TableStyleMedium2" defaultPivotStyle="PivotStyleLight16"/>
  <colors>
    <mruColors>
      <color rgb="FF78A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G14" sqref="G14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162</v>
      </c>
      <c r="B1" s="18"/>
    </row>
    <row r="2" spans="1:9" x14ac:dyDescent="0.2">
      <c r="B2" s="19"/>
      <c r="C2" s="20"/>
    </row>
    <row r="3" spans="1:9" ht="16.5" x14ac:dyDescent="0.2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176</v>
      </c>
      <c r="C7" s="90" t="s">
        <v>178</v>
      </c>
      <c r="D7" s="90" t="s">
        <v>179</v>
      </c>
      <c r="E7" s="90"/>
      <c r="F7" s="90"/>
      <c r="G7" s="90" t="s">
        <v>180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45283.240000000005</v>
      </c>
      <c r="C10" s="1">
        <f t="shared" ref="C10:I10" si="0">+C11+C12+C13+C14+C15+C16</f>
        <v>45283.240000000005</v>
      </c>
      <c r="D10" s="1">
        <f>+E10+F10</f>
        <v>2389.98</v>
      </c>
      <c r="E10" s="1">
        <f t="shared" si="0"/>
        <v>416.04</v>
      </c>
      <c r="F10" s="1">
        <f t="shared" si="0"/>
        <v>1973.94</v>
      </c>
      <c r="G10" s="1">
        <f>+H10+I10</f>
        <v>38488.629999999997</v>
      </c>
      <c r="H10" s="1">
        <f t="shared" si="0"/>
        <v>10356.939999999999</v>
      </c>
      <c r="I10" s="1">
        <f t="shared" si="0"/>
        <v>28131.69</v>
      </c>
    </row>
    <row r="11" spans="1:9" x14ac:dyDescent="0.2">
      <c r="A11" s="29" t="s">
        <v>2</v>
      </c>
      <c r="B11" s="2">
        <f>+'executie PNS activitate curenta'!B11+'executie PNS Ucraina'!B11</f>
        <v>42183.4</v>
      </c>
      <c r="C11" s="2">
        <f>+'executie PNS activitate curenta'!C11+'executie PNS Ucraina'!C11</f>
        <v>42183.4</v>
      </c>
      <c r="D11" s="1">
        <f t="shared" ref="D11:D80" si="1">+E11+F11</f>
        <v>2389.98</v>
      </c>
      <c r="E11" s="2">
        <f>+'executie PNS activitate curenta'!E11+'executie PNS Ucraina'!E11</f>
        <v>416.04</v>
      </c>
      <c r="F11" s="2">
        <f>+'executie PNS activitate curenta'!F11+'executie PNS Ucraina'!F11</f>
        <v>1973.94</v>
      </c>
      <c r="G11" s="1">
        <f t="shared" ref="G11:G80" si="2">+H11+I11</f>
        <v>35886.07</v>
      </c>
      <c r="H11" s="2">
        <f>+'executie PNS activitate curenta'!H11+'executie PNS Ucraina'!H11</f>
        <v>7754.3799999999992</v>
      </c>
      <c r="I11" s="2">
        <f>+'executie PNS activitate curenta'!I11+'executie PNS Ucraina'!I11</f>
        <v>28131.69</v>
      </c>
    </row>
    <row r="12" spans="1:9" ht="25.5" x14ac:dyDescent="0.2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3099.84</v>
      </c>
      <c r="C15" s="2">
        <f>+'executie PNS activitate curenta'!C15+'executie PNS Ucraina'!C15</f>
        <v>3099.84</v>
      </c>
      <c r="D15" s="1">
        <f t="shared" si="1"/>
        <v>0</v>
      </c>
      <c r="E15" s="2">
        <f>+'executie PNS activitate curenta'!E15+'executie PNS Ucraina'!E15</f>
        <v>0</v>
      </c>
      <c r="F15" s="2">
        <f>+'executie PNS activitate curenta'!F15+'executie PNS Ucraina'!F15</f>
        <v>0</v>
      </c>
      <c r="G15" s="1">
        <f t="shared" si="2"/>
        <v>2602.56</v>
      </c>
      <c r="H15" s="2">
        <f>+'executie PNS activitate curenta'!H15+'executie PNS Ucraina'!H15</f>
        <v>2602.56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49717.000000000015</v>
      </c>
      <c r="C17" s="1">
        <f t="shared" ref="C17:I17" si="3">+C18+C19+C23+C22</f>
        <v>49717.000000000015</v>
      </c>
      <c r="D17" s="1">
        <f t="shared" si="1"/>
        <v>4206.87</v>
      </c>
      <c r="E17" s="1">
        <f t="shared" si="3"/>
        <v>4.92</v>
      </c>
      <c r="F17" s="1">
        <f t="shared" si="3"/>
        <v>4201.95</v>
      </c>
      <c r="G17" s="1">
        <f t="shared" si="2"/>
        <v>43243.73</v>
      </c>
      <c r="H17" s="1">
        <f t="shared" si="3"/>
        <v>1973.92</v>
      </c>
      <c r="I17" s="1">
        <f t="shared" si="3"/>
        <v>41269.810000000005</v>
      </c>
    </row>
    <row r="18" spans="1:9" x14ac:dyDescent="0.2">
      <c r="A18" s="30" t="s">
        <v>9</v>
      </c>
      <c r="B18" s="2">
        <f>+'executie PNS activitate curenta'!B18+'executie PNS Ucraina'!B18</f>
        <v>45014.100000000006</v>
      </c>
      <c r="C18" s="2">
        <f>+'executie PNS activitate curenta'!C18+'executie PNS Ucraina'!C18</f>
        <v>45014.100000000006</v>
      </c>
      <c r="D18" s="1">
        <f t="shared" si="1"/>
        <v>4024.57</v>
      </c>
      <c r="E18" s="2">
        <f>+'executie PNS activitate curenta'!E18+'executie PNS Ucraina'!E18</f>
        <v>0.59</v>
      </c>
      <c r="F18" s="2">
        <f>+'executie PNS activitate curenta'!F18+'executie PNS Ucraina'!F18</f>
        <v>4023.98</v>
      </c>
      <c r="G18" s="1">
        <f t="shared" si="2"/>
        <v>39350.89</v>
      </c>
      <c r="H18" s="2">
        <f>+'executie PNS activitate curenta'!H18+'executie PNS Ucraina'!H18</f>
        <v>14.74</v>
      </c>
      <c r="I18" s="2">
        <f>+'executie PNS activitate curenta'!I18+'executie PNS Ucraina'!I18</f>
        <v>39336.15</v>
      </c>
    </row>
    <row r="19" spans="1:9" x14ac:dyDescent="0.2">
      <c r="A19" s="31" t="s">
        <v>10</v>
      </c>
      <c r="B19" s="2">
        <f>+'executie PNS activitate curenta'!B19+'executie PNS Ucraina'!B19</f>
        <v>2193.0500000000002</v>
      </c>
      <c r="C19" s="2">
        <f>+'executie PNS activitate curenta'!C19+'executie PNS Ucraina'!C19</f>
        <v>2193.0500000000002</v>
      </c>
      <c r="D19" s="1">
        <f t="shared" si="1"/>
        <v>177.97</v>
      </c>
      <c r="E19" s="2">
        <f>+E20+E21</f>
        <v>0</v>
      </c>
      <c r="F19" s="2">
        <f>+F20+F21</f>
        <v>177.97</v>
      </c>
      <c r="G19" s="1">
        <f t="shared" si="2"/>
        <v>1933.66</v>
      </c>
      <c r="H19" s="2">
        <f t="shared" ref="H19:I19" si="4">+H20+H21</f>
        <v>0</v>
      </c>
      <c r="I19" s="2">
        <f t="shared" si="4"/>
        <v>1933.66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8.0399999999999991</v>
      </c>
      <c r="E20" s="2">
        <f>+'executie PNS activitate curenta'!E20+'executie PNS Ucraina'!E20</f>
        <v>0</v>
      </c>
      <c r="F20" s="2">
        <f>+'executie PNS activitate curenta'!F20+'executie PNS Ucraina'!F20</f>
        <v>8.0399999999999991</v>
      </c>
      <c r="G20" s="1">
        <f t="shared" si="2"/>
        <v>92.64</v>
      </c>
      <c r="H20" s="2">
        <f>+'executie PNS activitate curenta'!H20+'executie PNS Ucraina'!H20</f>
        <v>0</v>
      </c>
      <c r="I20" s="2">
        <f>+'executie PNS activitate curenta'!I20+'executie PNS Ucraina'!I20</f>
        <v>92.64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169.93</v>
      </c>
      <c r="E21" s="2">
        <f>+'executie PNS activitate curenta'!E21+'executie PNS Ucraina'!E21</f>
        <v>0</v>
      </c>
      <c r="F21" s="2">
        <f>+'executie PNS activitate curenta'!F21+'executie PNS Ucraina'!F21</f>
        <v>169.93</v>
      </c>
      <c r="G21" s="1">
        <f t="shared" si="2"/>
        <v>1841.02</v>
      </c>
      <c r="H21" s="2">
        <f>+'executie PNS activitate curenta'!H21+'executie PNS Ucraina'!H21</f>
        <v>0</v>
      </c>
      <c r="I21" s="2">
        <f>+'executie PNS activitate curenta'!I21+'executie PNS Ucraina'!I21</f>
        <v>1841.02</v>
      </c>
    </row>
    <row r="22" spans="1:9" ht="25.5" x14ac:dyDescent="0.2">
      <c r="A22" s="32" t="s">
        <v>11</v>
      </c>
      <c r="B22" s="2">
        <f>+'executie PNS activitate curenta'!B22+'executie PNS Ucraina'!B22</f>
        <v>1.3</v>
      </c>
      <c r="C22" s="2">
        <f>+'executie PNS activitate curenta'!C22+'executie PNS Ucraina'!C22</f>
        <v>1.3</v>
      </c>
      <c r="D22" s="1">
        <f t="shared" si="1"/>
        <v>0</v>
      </c>
      <c r="E22" s="2">
        <f>+'executie PNS activitate curenta'!E22+'executie PNS Ucraina'!E22</f>
        <v>0</v>
      </c>
      <c r="F22" s="2">
        <f>+'executie PNS activitate curenta'!F22+'executie PNS Ucraina'!F22</f>
        <v>0</v>
      </c>
      <c r="G22" s="1">
        <f t="shared" si="2"/>
        <v>1.22</v>
      </c>
      <c r="H22" s="2">
        <f>+'executie PNS activitate curenta'!H22+'executie PNS Ucraina'!H22</f>
        <v>1.22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2508.5500000000002</v>
      </c>
      <c r="C23" s="2">
        <f>+'executie PNS activitate curenta'!C23+'executie PNS Ucraina'!C23</f>
        <v>2508.5500000000002</v>
      </c>
      <c r="D23" s="1">
        <f t="shared" si="1"/>
        <v>4.33</v>
      </c>
      <c r="E23" s="16">
        <f t="shared" ref="E23:I23" si="5">+E24+E25+E26+E27+E28+E29</f>
        <v>4.33</v>
      </c>
      <c r="F23" s="16">
        <f t="shared" si="5"/>
        <v>0</v>
      </c>
      <c r="G23" s="1">
        <f t="shared" si="2"/>
        <v>1957.96</v>
      </c>
      <c r="H23" s="16">
        <f t="shared" si="5"/>
        <v>1957.96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38.200000000000003</v>
      </c>
      <c r="H24" s="2">
        <f>+'executie PNS activitate curenta'!H24+'executie PNS Ucraina'!H24</f>
        <v>38.200000000000003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4.33</v>
      </c>
      <c r="E25" s="2">
        <f>+'executie PNS activitate curenta'!E25+'executie PNS Ucraina'!E25</f>
        <v>4.33</v>
      </c>
      <c r="F25" s="2">
        <f>+'executie PNS activitate curenta'!F25+'executie PNS Ucraina'!F25</f>
        <v>0</v>
      </c>
      <c r="G25" s="1">
        <f t="shared" si="2"/>
        <v>260.79000000000002</v>
      </c>
      <c r="H25" s="2">
        <f>+'executie PNS activitate curenta'!H25+'executie PNS Ucraina'!H25</f>
        <v>260.79000000000002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116.53</v>
      </c>
      <c r="H26" s="2">
        <f>+'executie PNS activitate curenta'!H26+'executie PNS Ucraina'!H26</f>
        <v>116.53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0</v>
      </c>
      <c r="E27" s="2">
        <f>+'executie PNS activitate curenta'!E27+'executie PNS Ucraina'!E27</f>
        <v>0</v>
      </c>
      <c r="F27" s="2">
        <f>+'executie PNS activitate curenta'!F27+'executie PNS Ucraina'!F27</f>
        <v>0</v>
      </c>
      <c r="G27" s="1">
        <f t="shared" si="2"/>
        <v>606.63</v>
      </c>
      <c r="H27" s="2">
        <f>+'executie PNS activitate curenta'!H27+'executie PNS Ucraina'!H27</f>
        <v>606.63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0</v>
      </c>
      <c r="E28" s="2">
        <f>+'executie PNS activitate curenta'!E28+'executie PNS Ucraina'!E28</f>
        <v>0</v>
      </c>
      <c r="F28" s="2">
        <f>+'executie PNS activitate curenta'!F28+'executie PNS Ucraina'!F28</f>
        <v>0</v>
      </c>
      <c r="G28" s="1">
        <f t="shared" si="2"/>
        <v>873.59</v>
      </c>
      <c r="H28" s="2">
        <f>+'executie PNS activitate curenta'!H28+'executie PNS Ucraina'!H28</f>
        <v>873.59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0</v>
      </c>
      <c r="E29" s="2">
        <f>+'executie PNS activitate curenta'!E29+'executie PNS Ucraina'!E29</f>
        <v>0</v>
      </c>
      <c r="F29" s="2">
        <f>+'executie PNS activitate curenta'!F29+'executie PNS Ucraina'!F29</f>
        <v>0</v>
      </c>
      <c r="G29" s="1">
        <f t="shared" si="2"/>
        <v>62.22</v>
      </c>
      <c r="H29" s="2">
        <f>+'executie PNS activitate curenta'!H29+'executie PNS Ucraina'!H29</f>
        <v>62.22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776.06</v>
      </c>
      <c r="C30" s="1">
        <f t="shared" ref="C30:I30" si="6">+C31+C32</f>
        <v>776.06</v>
      </c>
      <c r="D30" s="1">
        <f t="shared" si="1"/>
        <v>70.42</v>
      </c>
      <c r="E30" s="1">
        <f t="shared" si="6"/>
        <v>0</v>
      </c>
      <c r="F30" s="1">
        <f t="shared" si="6"/>
        <v>70.42</v>
      </c>
      <c r="G30" s="1">
        <f t="shared" si="2"/>
        <v>690.14</v>
      </c>
      <c r="H30" s="1">
        <f t="shared" si="6"/>
        <v>0</v>
      </c>
      <c r="I30" s="1">
        <f t="shared" si="6"/>
        <v>690.14</v>
      </c>
    </row>
    <row r="31" spans="1:9" x14ac:dyDescent="0.2">
      <c r="A31" s="4" t="s">
        <v>19</v>
      </c>
      <c r="B31" s="2">
        <f>+'executie PNS activitate curenta'!B31+'executie PNS Ucraina'!B31</f>
        <v>776.06</v>
      </c>
      <c r="C31" s="2">
        <f>+'executie PNS activitate curenta'!C31+'executie PNS Ucraina'!C31</f>
        <v>776.06</v>
      </c>
      <c r="D31" s="1">
        <f t="shared" si="1"/>
        <v>70.42</v>
      </c>
      <c r="E31" s="2">
        <f>+'executie PNS activitate curenta'!E31+'executie PNS Ucraina'!E31</f>
        <v>0</v>
      </c>
      <c r="F31" s="2">
        <f>+'executie PNS activitate curenta'!F31+'executie PNS Ucraina'!F31</f>
        <v>70.42</v>
      </c>
      <c r="G31" s="1">
        <f t="shared" si="2"/>
        <v>690.14</v>
      </c>
      <c r="H31" s="2">
        <f>+'executie PNS activitate curenta'!H31+'executie PNS Ucraina'!H31</f>
        <v>0</v>
      </c>
      <c r="I31" s="2">
        <f>+'executie PNS activitate curenta'!I31+'executie PNS Ucraina'!I31</f>
        <v>690.14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4046.0499999999997</v>
      </c>
      <c r="C33" s="1">
        <f t="shared" si="7"/>
        <v>4046.0499999999997</v>
      </c>
      <c r="D33" s="1">
        <f t="shared" si="1"/>
        <v>135.38</v>
      </c>
      <c r="E33" s="1">
        <f t="shared" si="7"/>
        <v>0</v>
      </c>
      <c r="F33" s="1">
        <f t="shared" si="7"/>
        <v>135.38</v>
      </c>
      <c r="G33" s="1">
        <f t="shared" si="2"/>
        <v>3393.22</v>
      </c>
      <c r="H33" s="1">
        <f t="shared" si="7"/>
        <v>628.87</v>
      </c>
      <c r="I33" s="1">
        <f t="shared" si="7"/>
        <v>2764.35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4046.0499999999997</v>
      </c>
      <c r="C37" s="2">
        <f>+'executie PNS activitate curenta'!C37+'executie PNS Ucraina'!C37</f>
        <v>4046.0499999999997</v>
      </c>
      <c r="D37" s="1">
        <f t="shared" si="1"/>
        <v>135.38</v>
      </c>
      <c r="E37" s="16">
        <f>+E38+E39+E40+E41+E42+E43+E44+E45+E46+E47+E48+E49+E50+E51+E52+E53+E54+E55+E56+E57+E58+E59+E60+E61+E62+E63+E64+E65+E66+E67+E68+E69</f>
        <v>0</v>
      </c>
      <c r="F37" s="16">
        <f>+F38+F39+F40+F41+F42+F43+F44+F45+F46+F47+F48+F49+F50+F51+F52+F53+F54+F55+F56+F57+F58+F59+F60+F61+F62+F63+F64+F65+F66+F67+F68+F69</f>
        <v>135.38</v>
      </c>
      <c r="G37" s="1">
        <f t="shared" si="2"/>
        <v>3393.22</v>
      </c>
      <c r="H37" s="16">
        <f>+H38+H39+H40+H41+H42+H43+H44+H45+H46+H47+H48+H49+H50+H51+H52+H53+H54+H55+H56+H57+H58+H59+H60+H61+H62+H63+H64+H65+H66+H67+H68+H69</f>
        <v>628.87</v>
      </c>
      <c r="I37" s="16">
        <f>+I38+I39+I40+I41+I42+I43+I44+I45+I46+I47+I48+I49+I50+I51+I52+I53+I54+I55+I56+I57+I58+I59+I60+I61+I62+I63+I64+I65+I66+I67+I68+I69</f>
        <v>2764.35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0</v>
      </c>
      <c r="E39" s="2">
        <f>+'executie PNS activitate curenta'!E39+'executie PNS Ucraina'!E39</f>
        <v>0</v>
      </c>
      <c r="F39" s="2">
        <f>+'executie PNS activitate curenta'!F39+'executie PNS Ucraina'!F39</f>
        <v>0</v>
      </c>
      <c r="G39" s="1">
        <f t="shared" si="2"/>
        <v>324.69</v>
      </c>
      <c r="H39" s="2">
        <f>+'executie PNS activitate curenta'!H39+'executie PNS Ucraina'!H39</f>
        <v>324.69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0</v>
      </c>
      <c r="E40" s="2">
        <f>+'executie PNS activitate curenta'!E40+'executie PNS Ucraina'!E40</f>
        <v>0</v>
      </c>
      <c r="F40" s="2">
        <f>+'executie PNS activitate curenta'!F40+'executie PNS Ucraina'!F40</f>
        <v>0</v>
      </c>
      <c r="G40" s="1">
        <f t="shared" si="2"/>
        <v>35.619999999999997</v>
      </c>
      <c r="H40" s="2">
        <f>+'executie PNS activitate curenta'!H40+'executie PNS Ucraina'!H40</f>
        <v>0</v>
      </c>
      <c r="I40" s="2">
        <f>+'executie PNS activitate curenta'!I40+'executie PNS Ucraina'!I40</f>
        <v>35.619999999999997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0</v>
      </c>
      <c r="E46" s="2">
        <f>+'executie PNS activitate curenta'!E46+'executie PNS Ucraina'!E46</f>
        <v>0</v>
      </c>
      <c r="F46" s="2">
        <f>+'executie PNS activitate curenta'!F46+'executie PNS Ucraina'!F46</f>
        <v>0</v>
      </c>
      <c r="G46" s="1">
        <f t="shared" si="2"/>
        <v>304.18</v>
      </c>
      <c r="H46" s="2">
        <f>+'executie PNS activitate curenta'!H46+'executie PNS Ucraina'!H46</f>
        <v>304.18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0.39</v>
      </c>
      <c r="E49" s="2">
        <f>+'executie PNS activitate curenta'!E49+'executie PNS Ucraina'!E49</f>
        <v>0</v>
      </c>
      <c r="F49" s="2">
        <f>+'executie PNS activitate curenta'!F49+'executie PNS Ucraina'!F49</f>
        <v>0.39</v>
      </c>
      <c r="G49" s="1">
        <f t="shared" si="2"/>
        <v>1.48</v>
      </c>
      <c r="H49" s="2">
        <f>+'executie PNS activitate curenta'!H49+'executie PNS Ucraina'!H49</f>
        <v>0</v>
      </c>
      <c r="I49" s="2">
        <f>+'executie PNS activitate curenta'!I49+'executie PNS Ucraina'!I49</f>
        <v>1.48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61.14</v>
      </c>
      <c r="E50" s="2">
        <f>+'executie PNS activitate curenta'!E50+'executie PNS Ucraina'!E50</f>
        <v>0</v>
      </c>
      <c r="F50" s="2">
        <f>+'executie PNS activitate curenta'!F50+'executie PNS Ucraina'!F50</f>
        <v>61.14</v>
      </c>
      <c r="G50" s="1">
        <f t="shared" si="2"/>
        <v>1681.09</v>
      </c>
      <c r="H50" s="2">
        <f>+'executie PNS activitate curenta'!H50+'executie PNS Ucraina'!H50</f>
        <v>0</v>
      </c>
      <c r="I50" s="2">
        <f>+'executie PNS activitate curenta'!I50+'executie PNS Ucraina'!I50</f>
        <v>1681.09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2.09</v>
      </c>
      <c r="H52" s="2">
        <f>+'executie PNS activitate curenta'!H52+'executie PNS Ucraina'!H52</f>
        <v>0</v>
      </c>
      <c r="I52" s="2">
        <f>+'executie PNS activitate curenta'!I52+'executie PNS Ucraina'!I52</f>
        <v>2.09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0</v>
      </c>
      <c r="E59" s="2">
        <f>+'executie PNS activitate curenta'!E59+'executie PNS Ucraina'!E59</f>
        <v>0</v>
      </c>
      <c r="F59" s="2">
        <f>+'executie PNS activitate curenta'!F59+'executie PNS Ucraina'!F59</f>
        <v>0</v>
      </c>
      <c r="G59" s="1">
        <f t="shared" si="2"/>
        <v>346.69</v>
      </c>
      <c r="H59" s="2">
        <f>+'executie PNS activitate curenta'!H59+'executie PNS Ucraina'!H59</f>
        <v>0</v>
      </c>
      <c r="I59" s="2">
        <f>+'executie PNS activitate curenta'!I59+'executie PNS Ucraina'!I59</f>
        <v>346.69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73.849999999999994</v>
      </c>
      <c r="E60" s="2">
        <f>+'executie PNS activitate curenta'!E60+'executie PNS Ucraina'!E60</f>
        <v>0</v>
      </c>
      <c r="F60" s="2">
        <f>+'executie PNS activitate curenta'!F60+'executie PNS Ucraina'!F60</f>
        <v>73.849999999999994</v>
      </c>
      <c r="G60" s="1">
        <f t="shared" si="2"/>
        <v>675.67</v>
      </c>
      <c r="H60" s="2">
        <f>+'executie PNS activitate curenta'!H60+'executie PNS Ucraina'!H60</f>
        <v>0</v>
      </c>
      <c r="I60" s="2">
        <f>+'executie PNS activitate curenta'!I60+'executie PNS Ucraina'!I60</f>
        <v>675.67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21.71</v>
      </c>
      <c r="H61" s="2">
        <f>+'executie PNS activitate curenta'!H61+'executie PNS Ucraina'!H61</f>
        <v>0</v>
      </c>
      <c r="I61" s="2">
        <f>+'executie PNS activitate curenta'!I61+'executie PNS Ucraina'!I61</f>
        <v>21.71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928.87</v>
      </c>
      <c r="C70" s="2">
        <f>+'executie PNS activitate curenta'!C70+'executie PNS Ucraina'!C70</f>
        <v>928.87</v>
      </c>
      <c r="D70" s="1">
        <f t="shared" si="1"/>
        <v>0.01</v>
      </c>
      <c r="E70" s="2">
        <f>+'executie PNS activitate curenta'!E70+'executie PNS Ucraina'!E70</f>
        <v>0.01</v>
      </c>
      <c r="F70" s="2">
        <f>+'executie PNS activitate curenta'!F70+'executie PNS Ucraina'!F70</f>
        <v>0</v>
      </c>
      <c r="G70" s="1">
        <f t="shared" si="2"/>
        <v>683.2</v>
      </c>
      <c r="H70" s="2">
        <f>+'executie PNS activitate curenta'!H70+'executie PNS Ucraina'!H70</f>
        <v>683.2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214.8</v>
      </c>
      <c r="C71" s="2">
        <f>+'executie PNS activitate curenta'!C71+'executie PNS Ucraina'!C71</f>
        <v>214.8</v>
      </c>
      <c r="D71" s="1">
        <f t="shared" si="1"/>
        <v>9.65</v>
      </c>
      <c r="E71" s="1">
        <f>+E72+E76+E80+E81+E84+E82+E83</f>
        <v>9.65</v>
      </c>
      <c r="F71" s="1">
        <f>+F72+F76+F80+F81+F84+F82+F83</f>
        <v>0</v>
      </c>
      <c r="G71" s="1">
        <f t="shared" si="2"/>
        <v>191</v>
      </c>
      <c r="H71" s="1">
        <f>+H72+H76+H80+H81+H84+H82+H83</f>
        <v>191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9.65</v>
      </c>
      <c r="E72" s="16">
        <f t="shared" ref="E72:I72" si="9">+E73+E74+E75</f>
        <v>9.65</v>
      </c>
      <c r="F72" s="16">
        <f t="shared" si="9"/>
        <v>0</v>
      </c>
      <c r="G72" s="1">
        <f t="shared" si="2"/>
        <v>191</v>
      </c>
      <c r="H72" s="16">
        <f t="shared" si="9"/>
        <v>191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9.65</v>
      </c>
      <c r="E75" s="2">
        <f>+'executie PNS activitate curenta'!E75+'executie PNS Ucraina'!E75</f>
        <v>9.65</v>
      </c>
      <c r="F75" s="2">
        <f>+'executie PNS activitate curenta'!F75+'executie PNS Ucraina'!F75</f>
        <v>0</v>
      </c>
      <c r="G75" s="1">
        <f t="shared" si="2"/>
        <v>191</v>
      </c>
      <c r="H75" s="2">
        <f>+'executie PNS activitate curenta'!H75+'executie PNS Ucraina'!H75</f>
        <v>191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1640.01</v>
      </c>
      <c r="C94" s="2">
        <f>+'executie PNS activitate curenta'!C94+'executie PNS Ucraina'!C94</f>
        <v>1640.01</v>
      </c>
      <c r="D94" s="1">
        <f t="shared" si="13"/>
        <v>0</v>
      </c>
      <c r="E94" s="1">
        <f>+E95+E96+E97+E98+E99+E100+E101+E102+E103+E104</f>
        <v>0</v>
      </c>
      <c r="F94" s="1">
        <f>+F95+F96+F97+F98+F99+F100+F101+F102+F103+F104</f>
        <v>0</v>
      </c>
      <c r="G94" s="1">
        <f t="shared" si="15"/>
        <v>1426.55</v>
      </c>
      <c r="H94" s="1">
        <f>+H95+H96+H97+H98+H99+H100+H101+H102+H103+H104</f>
        <v>1426.55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0</v>
      </c>
      <c r="E99" s="2">
        <f>+'executie PNS activitate curenta'!E99+'executie PNS Ucraina'!E99</f>
        <v>0</v>
      </c>
      <c r="F99" s="2">
        <f>+'executie PNS activitate curenta'!F99+'executie PNS Ucraina'!F99</f>
        <v>0</v>
      </c>
      <c r="G99" s="1">
        <f t="shared" si="15"/>
        <v>1426.55</v>
      </c>
      <c r="H99" s="2">
        <f>+'executie PNS activitate curenta'!H99+'executie PNS Ucraina'!H99</f>
        <v>1426.55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16434.38</v>
      </c>
      <c r="C144" s="2">
        <f>+'executie PNS activitate curenta'!C144+'executie PNS Ucraina'!C144</f>
        <v>16434.38</v>
      </c>
      <c r="D144" s="1">
        <f t="shared" si="13"/>
        <v>7.69</v>
      </c>
      <c r="E144" s="2">
        <f>+'executie PNS activitate curenta'!E144+'executie PNS Ucraina'!E144</f>
        <v>0</v>
      </c>
      <c r="F144" s="2">
        <f>+'executie PNS activitate curenta'!F144+'executie PNS Ucraina'!F144</f>
        <v>7.69</v>
      </c>
      <c r="G144" s="1">
        <f t="shared" si="15"/>
        <v>14503.11</v>
      </c>
      <c r="H144" s="2">
        <f>+'executie PNS activitate curenta'!H144+'executie PNS Ucraina'!H144</f>
        <v>1376.88</v>
      </c>
      <c r="I144" s="2">
        <f>+'executie PNS activitate curenta'!I144+'executie PNS Ucraina'!I144</f>
        <v>13126.23</v>
      </c>
    </row>
    <row r="145" spans="1:9" x14ac:dyDescent="0.2">
      <c r="A145" s="6" t="s">
        <v>142</v>
      </c>
      <c r="B145" s="1">
        <f>+B146</f>
        <v>224</v>
      </c>
      <c r="C145" s="1">
        <f t="shared" ref="C145:I145" si="24">+C146</f>
        <v>224</v>
      </c>
      <c r="D145" s="1">
        <f t="shared" si="24"/>
        <v>0</v>
      </c>
      <c r="E145" s="1">
        <f t="shared" si="24"/>
        <v>0</v>
      </c>
      <c r="F145" s="1">
        <f t="shared" si="24"/>
        <v>0</v>
      </c>
      <c r="G145" s="1">
        <f t="shared" si="24"/>
        <v>208</v>
      </c>
      <c r="H145" s="1">
        <f t="shared" si="24"/>
        <v>208</v>
      </c>
      <c r="I145" s="1">
        <f t="shared" si="24"/>
        <v>0</v>
      </c>
    </row>
    <row r="146" spans="1:9" x14ac:dyDescent="0.2">
      <c r="A146" s="7" t="s">
        <v>143</v>
      </c>
      <c r="B146" s="2">
        <f>+'executie PNS activitate curenta'!B146+'executie PNS Ucraina'!B146</f>
        <v>224</v>
      </c>
      <c r="C146" s="2">
        <f>+'executie PNS activitate curenta'!C146+'executie PNS Ucraina'!C146</f>
        <v>224</v>
      </c>
      <c r="D146" s="1">
        <f>+E146+F146</f>
        <v>0</v>
      </c>
      <c r="E146" s="2">
        <f>+'executie PNS activitate curenta'!E146+'executie PNS Ucraina'!E146</f>
        <v>0</v>
      </c>
      <c r="F146" s="2">
        <f>+'executie PNS activitate curenta'!F146+'executie PNS Ucraina'!F146</f>
        <v>0</v>
      </c>
      <c r="G146" s="1">
        <f>+H146+I146</f>
        <v>208</v>
      </c>
      <c r="H146" s="2">
        <f>+'executie PNS activitate curenta'!H146+'executie PNS Ucraina'!H146</f>
        <v>208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17065.02</v>
      </c>
      <c r="C147" s="1">
        <f t="shared" ref="C147:I147" si="25">+C148+C149+C152+C150+C151</f>
        <v>17065.02</v>
      </c>
      <c r="D147" s="1">
        <f t="shared" si="25"/>
        <v>3192.4900000000002</v>
      </c>
      <c r="E147" s="1">
        <f t="shared" si="25"/>
        <v>2976.88</v>
      </c>
      <c r="F147" s="1">
        <f t="shared" si="25"/>
        <v>215.61</v>
      </c>
      <c r="G147" s="1">
        <f t="shared" si="25"/>
        <v>15155.5</v>
      </c>
      <c r="H147" s="1">
        <f t="shared" si="25"/>
        <v>11698.99</v>
      </c>
      <c r="I147" s="1">
        <f t="shared" si="25"/>
        <v>3456.51</v>
      </c>
    </row>
    <row r="148" spans="1:9" x14ac:dyDescent="0.2">
      <c r="A148" s="9" t="s">
        <v>111</v>
      </c>
      <c r="B148" s="2">
        <f>+'executie PNS activitate curenta'!B148+'executie PNS Ucraina'!B148</f>
        <v>14662.25</v>
      </c>
      <c r="C148" s="2">
        <f>+'executie PNS activitate curenta'!C148+'executie PNS Ucraina'!C148</f>
        <v>14662.25</v>
      </c>
      <c r="D148" s="1">
        <f t="shared" si="13"/>
        <v>3192.4900000000002</v>
      </c>
      <c r="E148" s="2">
        <f>+'executie PNS activitate curenta'!E148+'executie PNS Ucraina'!E148</f>
        <v>2976.88</v>
      </c>
      <c r="F148" s="2">
        <f>+'executie PNS activitate curenta'!F148+'executie PNS Ucraina'!F148</f>
        <v>215.61</v>
      </c>
      <c r="G148" s="1">
        <f t="shared" si="15"/>
        <v>13497.460000000001</v>
      </c>
      <c r="H148" s="2">
        <f>+'executie PNS activitate curenta'!H148+'executie PNS Ucraina'!H148</f>
        <v>10040.950000000001</v>
      </c>
      <c r="I148" s="2">
        <f>+'executie PNS activitate curenta'!I148+'executie PNS Ucraina'!I148</f>
        <v>3456.51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1789.72</v>
      </c>
      <c r="C150" s="2">
        <f>+'executie PNS activitate curenta'!C150+'executie PNS Ucraina'!C150</f>
        <v>1789.72</v>
      </c>
      <c r="D150" s="1">
        <f t="shared" si="13"/>
        <v>0</v>
      </c>
      <c r="E150" s="2">
        <f>+'executie PNS activitate curenta'!E150+'executie PNS Ucraina'!E150</f>
        <v>0</v>
      </c>
      <c r="F150" s="2">
        <f>+'executie PNS activitate curenta'!F150+'executie PNS Ucraina'!F150</f>
        <v>0</v>
      </c>
      <c r="G150" s="1">
        <f t="shared" si="15"/>
        <v>1138.05</v>
      </c>
      <c r="H150" s="2">
        <f>+'executie PNS activitate curenta'!H150+'executie PNS Ucraina'!H150</f>
        <v>1138.05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613.04999999999995</v>
      </c>
      <c r="C152" s="2">
        <f>+'executie PNS activitate curenta'!C152+'executie PNS Ucraina'!C152</f>
        <v>613.04999999999995</v>
      </c>
      <c r="D152" s="1">
        <f t="shared" si="13"/>
        <v>0</v>
      </c>
      <c r="E152" s="2">
        <f>+'executie PNS activitate curenta'!E152+'executie PNS Ucraina'!E152</f>
        <v>0</v>
      </c>
      <c r="F152" s="2">
        <f>+'executie PNS activitate curenta'!F152+'executie PNS Ucraina'!F152</f>
        <v>0</v>
      </c>
      <c r="G152" s="1">
        <f t="shared" si="15"/>
        <v>519.99</v>
      </c>
      <c r="H152" s="2">
        <f>+'executie PNS activitate curenta'!H152+'executie PNS Ucraina'!H152</f>
        <v>519.99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119264.41000000002</v>
      </c>
      <c r="C153" s="1">
        <f t="shared" si="26"/>
        <v>119264.41000000002</v>
      </c>
      <c r="D153" s="1">
        <f t="shared" si="26"/>
        <v>6820</v>
      </c>
      <c r="E153" s="1">
        <f t="shared" si="26"/>
        <v>430.62</v>
      </c>
      <c r="F153" s="1">
        <f t="shared" si="26"/>
        <v>6389.3799999999992</v>
      </c>
      <c r="G153" s="1">
        <f t="shared" si="26"/>
        <v>102827.58</v>
      </c>
      <c r="H153" s="1">
        <f t="shared" si="26"/>
        <v>16845.36</v>
      </c>
      <c r="I153" s="1">
        <f t="shared" si="26"/>
        <v>85982.22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93163.28</v>
      </c>
      <c r="C154" s="1">
        <f t="shared" si="27"/>
        <v>93163.28</v>
      </c>
      <c r="D154" s="1">
        <f t="shared" si="27"/>
        <v>6630.01</v>
      </c>
      <c r="E154" s="1">
        <f t="shared" si="27"/>
        <v>426.28999999999996</v>
      </c>
      <c r="F154" s="1">
        <f t="shared" si="27"/>
        <v>6203.72</v>
      </c>
      <c r="G154" s="1">
        <f t="shared" si="27"/>
        <v>80194.51999999999</v>
      </c>
      <c r="H154" s="1">
        <f t="shared" si="27"/>
        <v>9272.19</v>
      </c>
      <c r="I154" s="1">
        <f t="shared" si="27"/>
        <v>70922.33</v>
      </c>
    </row>
    <row r="155" spans="1:9" x14ac:dyDescent="0.2">
      <c r="A155" s="39" t="s">
        <v>113</v>
      </c>
      <c r="B155" s="1">
        <f t="shared" ref="B155:I155" si="28">B13++B19+B23+B85+B94+B105+B106+B123+B124-B126+B34</f>
        <v>6341.6100000000006</v>
      </c>
      <c r="C155" s="1">
        <f t="shared" si="28"/>
        <v>6341.6100000000006</v>
      </c>
      <c r="D155" s="1">
        <f t="shared" si="28"/>
        <v>182.3</v>
      </c>
      <c r="E155" s="1">
        <f t="shared" si="28"/>
        <v>4.33</v>
      </c>
      <c r="F155" s="1">
        <f t="shared" si="28"/>
        <v>177.97</v>
      </c>
      <c r="G155" s="1">
        <f t="shared" si="28"/>
        <v>5318.17</v>
      </c>
      <c r="H155" s="1">
        <f t="shared" si="28"/>
        <v>3384.51</v>
      </c>
      <c r="I155" s="1">
        <f t="shared" si="28"/>
        <v>1933.66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154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155</v>
      </c>
      <c r="B162" s="44"/>
      <c r="C162" s="5" t="s">
        <v>156</v>
      </c>
      <c r="D162" s="48"/>
      <c r="E162" s="48"/>
    </row>
    <row r="163" spans="1:5" x14ac:dyDescent="0.2">
      <c r="A163" s="47" t="s">
        <v>177</v>
      </c>
      <c r="B163" s="42"/>
      <c r="C163" s="5" t="s">
        <v>157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158</v>
      </c>
      <c r="D168" s="48"/>
      <c r="E168" s="48"/>
    </row>
    <row r="169" spans="1:5" x14ac:dyDescent="0.2">
      <c r="A169" s="48"/>
      <c r="B169" s="44"/>
      <c r="C169" s="5" t="s">
        <v>159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160</v>
      </c>
    </row>
    <row r="174" spans="1:5" x14ac:dyDescent="0.2">
      <c r="A174" s="49"/>
      <c r="B174" s="42"/>
      <c r="D174" s="48"/>
      <c r="E174" s="48" t="s">
        <v>161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98"/>
  <sheetViews>
    <sheetView zoomScale="106" zoomScaleNormal="106" workbookViewId="0">
      <pane xSplit="1" ySplit="8" topLeftCell="B9" activePane="bottomRight" state="frozen"/>
      <selection activeCell="B155" sqref="B155"/>
      <selection pane="topRight" activeCell="B155" sqref="B155"/>
      <selection pane="bottomLeft" activeCell="B155" sqref="B155"/>
      <selection pane="bottomRight" activeCell="J16" sqref="J16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86"/>
    </row>
    <row r="3" spans="1:9" ht="16.5" x14ac:dyDescent="0.2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3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178</v>
      </c>
      <c r="D7" s="90" t="s">
        <v>179</v>
      </c>
      <c r="E7" s="90"/>
      <c r="F7" s="90"/>
      <c r="G7" s="90" t="s">
        <v>180</v>
      </c>
      <c r="H7" s="90"/>
      <c r="I7" s="90"/>
    </row>
    <row r="8" spans="1:9" s="54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5" t="s">
        <v>1</v>
      </c>
      <c r="B10" s="56">
        <f>+B11+B12+B13+B14+B15+B16</f>
        <v>45276.229999999996</v>
      </c>
      <c r="C10" s="56">
        <f t="shared" ref="C10:I10" si="0">+C11+C12+C13+C14+C15+C16</f>
        <v>45276.229999999996</v>
      </c>
      <c r="D10" s="56">
        <f>+E10+F10</f>
        <v>2389.9900000000002</v>
      </c>
      <c r="E10" s="56">
        <f t="shared" si="0"/>
        <v>416.04</v>
      </c>
      <c r="F10" s="56">
        <f t="shared" si="0"/>
        <v>1973.95</v>
      </c>
      <c r="G10" s="56">
        <f>+H10+I10</f>
        <v>38481.879999999997</v>
      </c>
      <c r="H10" s="56">
        <f t="shared" si="0"/>
        <v>10353.459999999999</v>
      </c>
      <c r="I10" s="56">
        <f t="shared" si="0"/>
        <v>28128.42</v>
      </c>
    </row>
    <row r="11" spans="1:9" x14ac:dyDescent="0.2">
      <c r="A11" s="57" t="s">
        <v>2</v>
      </c>
      <c r="B11" s="56">
        <v>42176.39</v>
      </c>
      <c r="C11" s="56">
        <v>42176.39</v>
      </c>
      <c r="D11" s="56">
        <f t="shared" ref="D11:D80" si="1">+E11+F11</f>
        <v>2389.9900000000002</v>
      </c>
      <c r="E11" s="58">
        <v>416.04</v>
      </c>
      <c r="F11" s="58">
        <v>1973.95</v>
      </c>
      <c r="G11" s="56">
        <f t="shared" ref="G11:G80" si="2">+H11+I11</f>
        <v>35879.32</v>
      </c>
      <c r="H11" s="58">
        <v>7750.9</v>
      </c>
      <c r="I11" s="58">
        <v>28128.42</v>
      </c>
    </row>
    <row r="12" spans="1:9" ht="25.5" x14ac:dyDescent="0.2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5.5" x14ac:dyDescent="0.2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">
      <c r="A15" s="57" t="s">
        <v>6</v>
      </c>
      <c r="B15" s="56">
        <v>3099.84</v>
      </c>
      <c r="C15" s="56">
        <v>3099.84</v>
      </c>
      <c r="D15" s="56">
        <f t="shared" si="1"/>
        <v>0</v>
      </c>
      <c r="E15" s="58"/>
      <c r="F15" s="58"/>
      <c r="G15" s="56">
        <f t="shared" si="2"/>
        <v>2602.56</v>
      </c>
      <c r="H15" s="58">
        <v>2602.56</v>
      </c>
      <c r="I15" s="58"/>
    </row>
    <row r="16" spans="1:9" ht="24" customHeight="1" x14ac:dyDescent="0.2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">
      <c r="A17" s="59" t="s">
        <v>8</v>
      </c>
      <c r="B17" s="56">
        <f>+B18+B19+B23+B22</f>
        <v>49698.760000000009</v>
      </c>
      <c r="C17" s="56">
        <f t="shared" ref="C17:I17" si="3">+C18+C19+C23+C22</f>
        <v>49698.760000000009</v>
      </c>
      <c r="D17" s="56">
        <f t="shared" si="1"/>
        <v>4206.33</v>
      </c>
      <c r="E17" s="56">
        <f t="shared" si="3"/>
        <v>4.92</v>
      </c>
      <c r="F17" s="56">
        <f t="shared" si="3"/>
        <v>4201.41</v>
      </c>
      <c r="G17" s="56">
        <f t="shared" si="2"/>
        <v>43227.23</v>
      </c>
      <c r="H17" s="56">
        <f t="shared" si="3"/>
        <v>1967.18</v>
      </c>
      <c r="I17" s="56">
        <f t="shared" si="3"/>
        <v>41260.050000000003</v>
      </c>
    </row>
    <row r="18" spans="1:9" x14ac:dyDescent="0.2">
      <c r="A18" s="60" t="s">
        <v>9</v>
      </c>
      <c r="B18" s="61">
        <v>45004.41</v>
      </c>
      <c r="C18" s="61">
        <v>45004.41</v>
      </c>
      <c r="D18" s="56">
        <f t="shared" si="1"/>
        <v>4024.03</v>
      </c>
      <c r="E18" s="58">
        <v>0.59</v>
      </c>
      <c r="F18" s="58">
        <v>4023.44</v>
      </c>
      <c r="G18" s="56">
        <f t="shared" si="2"/>
        <v>39342.81</v>
      </c>
      <c r="H18" s="58">
        <v>14.74</v>
      </c>
      <c r="I18" s="58">
        <v>39328.07</v>
      </c>
    </row>
    <row r="19" spans="1:9" x14ac:dyDescent="0.2">
      <c r="A19" s="62" t="s">
        <v>10</v>
      </c>
      <c r="B19" s="61">
        <v>2191.25</v>
      </c>
      <c r="C19" s="61">
        <v>2191.25</v>
      </c>
      <c r="D19" s="56">
        <f t="shared" si="1"/>
        <v>177.97</v>
      </c>
      <c r="E19" s="58">
        <f>+E20+E21</f>
        <v>0</v>
      </c>
      <c r="F19" s="58">
        <f>+F20+F21</f>
        <v>177.97</v>
      </c>
      <c r="G19" s="56">
        <f t="shared" si="2"/>
        <v>1931.98</v>
      </c>
      <c r="H19" s="58">
        <f t="shared" ref="H19:I19" si="4">+H20+H21</f>
        <v>0</v>
      </c>
      <c r="I19" s="58">
        <f t="shared" si="4"/>
        <v>1931.98</v>
      </c>
    </row>
    <row r="20" spans="1:9" x14ac:dyDescent="0.2">
      <c r="A20" s="58" t="s">
        <v>126</v>
      </c>
      <c r="B20" s="63" t="s">
        <v>121</v>
      </c>
      <c r="C20" s="63" t="s">
        <v>121</v>
      </c>
      <c r="D20" s="56">
        <f t="shared" si="1"/>
        <v>8.0399999999999991</v>
      </c>
      <c r="E20" s="58"/>
      <c r="F20" s="58">
        <v>8.0399999999999991</v>
      </c>
      <c r="G20" s="56">
        <f t="shared" si="2"/>
        <v>90.96</v>
      </c>
      <c r="H20" s="58"/>
      <c r="I20" s="58">
        <v>90.96</v>
      </c>
    </row>
    <row r="21" spans="1:9" x14ac:dyDescent="0.2">
      <c r="A21" s="58" t="s">
        <v>127</v>
      </c>
      <c r="B21" s="63" t="s">
        <v>121</v>
      </c>
      <c r="C21" s="63" t="s">
        <v>121</v>
      </c>
      <c r="D21" s="56">
        <f t="shared" si="1"/>
        <v>169.93</v>
      </c>
      <c r="E21" s="58"/>
      <c r="F21" s="58">
        <v>169.93</v>
      </c>
      <c r="G21" s="56">
        <f t="shared" si="2"/>
        <v>1841.02</v>
      </c>
      <c r="H21" s="58"/>
      <c r="I21" s="58">
        <v>1841.02</v>
      </c>
    </row>
    <row r="22" spans="1:9" ht="25.5" x14ac:dyDescent="0.2">
      <c r="A22" s="64" t="s">
        <v>11</v>
      </c>
      <c r="B22" s="61">
        <v>1.3</v>
      </c>
      <c r="C22" s="61">
        <v>1.3</v>
      </c>
      <c r="D22" s="56">
        <f t="shared" si="1"/>
        <v>0</v>
      </c>
      <c r="E22" s="58"/>
      <c r="F22" s="58"/>
      <c r="G22" s="56">
        <f t="shared" si="2"/>
        <v>1.22</v>
      </c>
      <c r="H22" s="58">
        <v>1.22</v>
      </c>
      <c r="I22" s="58"/>
    </row>
    <row r="23" spans="1:9" ht="25.5" x14ac:dyDescent="0.2">
      <c r="A23" s="64" t="s">
        <v>120</v>
      </c>
      <c r="B23" s="61">
        <v>2501.8000000000002</v>
      </c>
      <c r="C23" s="61">
        <v>2501.8000000000002</v>
      </c>
      <c r="D23" s="56">
        <f t="shared" si="1"/>
        <v>4.33</v>
      </c>
      <c r="E23" s="61">
        <f>+E24+E25+E26+E27+E28+E29</f>
        <v>4.33</v>
      </c>
      <c r="F23" s="61">
        <f t="shared" ref="F23:I23" si="5">+F24+F25+F26+F27+F28+F29</f>
        <v>0</v>
      </c>
      <c r="G23" s="56">
        <f t="shared" si="2"/>
        <v>1951.22</v>
      </c>
      <c r="H23" s="61">
        <f t="shared" si="5"/>
        <v>1951.22</v>
      </c>
      <c r="I23" s="61">
        <f t="shared" si="5"/>
        <v>0</v>
      </c>
    </row>
    <row r="24" spans="1:9" x14ac:dyDescent="0.2">
      <c r="A24" s="64" t="s">
        <v>12</v>
      </c>
      <c r="B24" s="63" t="s">
        <v>121</v>
      </c>
      <c r="C24" s="63" t="s">
        <v>121</v>
      </c>
      <c r="D24" s="56">
        <f>+E24+F24</f>
        <v>0</v>
      </c>
      <c r="E24" s="58"/>
      <c r="F24" s="58"/>
      <c r="G24" s="56">
        <f t="shared" si="2"/>
        <v>38.200000000000003</v>
      </c>
      <c r="H24" s="58">
        <v>38.200000000000003</v>
      </c>
      <c r="I24" s="58"/>
    </row>
    <row r="25" spans="1:9" x14ac:dyDescent="0.2">
      <c r="A25" s="64" t="s">
        <v>13</v>
      </c>
      <c r="B25" s="63" t="s">
        <v>121</v>
      </c>
      <c r="C25" s="63" t="s">
        <v>121</v>
      </c>
      <c r="D25" s="56">
        <f>+E25+F25</f>
        <v>4.33</v>
      </c>
      <c r="E25" s="58">
        <v>4.33</v>
      </c>
      <c r="F25" s="58"/>
      <c r="G25" s="56">
        <f t="shared" si="2"/>
        <v>260.79000000000002</v>
      </c>
      <c r="H25" s="58">
        <v>260.79000000000002</v>
      </c>
      <c r="I25" s="58"/>
    </row>
    <row r="26" spans="1:9" x14ac:dyDescent="0.2">
      <c r="A26" s="64" t="s">
        <v>14</v>
      </c>
      <c r="B26" s="63" t="s">
        <v>121</v>
      </c>
      <c r="C26" s="63" t="s">
        <v>121</v>
      </c>
      <c r="D26" s="56">
        <f>+E26+F26</f>
        <v>0</v>
      </c>
      <c r="E26" s="58"/>
      <c r="F26" s="58"/>
      <c r="G26" s="56">
        <f t="shared" si="2"/>
        <v>116.53</v>
      </c>
      <c r="H26" s="58">
        <v>116.53</v>
      </c>
      <c r="I26" s="58"/>
    </row>
    <row r="27" spans="1:9" x14ac:dyDescent="0.2">
      <c r="A27" s="64" t="s">
        <v>15</v>
      </c>
      <c r="B27" s="63" t="s">
        <v>121</v>
      </c>
      <c r="C27" s="63" t="s">
        <v>121</v>
      </c>
      <c r="D27" s="56">
        <f>+E27+F27</f>
        <v>0</v>
      </c>
      <c r="E27" s="58"/>
      <c r="F27" s="58"/>
      <c r="G27" s="56">
        <f t="shared" si="2"/>
        <v>599.89</v>
      </c>
      <c r="H27" s="58">
        <v>599.89</v>
      </c>
      <c r="I27" s="58"/>
    </row>
    <row r="28" spans="1:9" x14ac:dyDescent="0.2">
      <c r="A28" s="64" t="s">
        <v>16</v>
      </c>
      <c r="B28" s="63" t="s">
        <v>121</v>
      </c>
      <c r="C28" s="63" t="s">
        <v>121</v>
      </c>
      <c r="D28" s="56">
        <f>+E28+F28</f>
        <v>0</v>
      </c>
      <c r="E28" s="58"/>
      <c r="F28" s="58"/>
      <c r="G28" s="56">
        <f t="shared" si="2"/>
        <v>873.59</v>
      </c>
      <c r="H28" s="58">
        <v>873.59</v>
      </c>
      <c r="I28" s="58"/>
    </row>
    <row r="29" spans="1:9" x14ac:dyDescent="0.2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62.22</v>
      </c>
      <c r="H29" s="58">
        <v>62.22</v>
      </c>
      <c r="I29" s="58"/>
    </row>
    <row r="30" spans="1:9" x14ac:dyDescent="0.2">
      <c r="A30" s="59" t="s">
        <v>163</v>
      </c>
      <c r="B30" s="56">
        <f>+B31+B32</f>
        <v>776.06</v>
      </c>
      <c r="C30" s="56">
        <f t="shared" ref="C30:I30" si="6">+C31+C32</f>
        <v>776.06</v>
      </c>
      <c r="D30" s="56">
        <f t="shared" si="1"/>
        <v>70.42</v>
      </c>
      <c r="E30" s="56">
        <f t="shared" si="6"/>
        <v>0</v>
      </c>
      <c r="F30" s="56">
        <f t="shared" si="6"/>
        <v>70.42</v>
      </c>
      <c r="G30" s="56">
        <f t="shared" si="2"/>
        <v>690.14</v>
      </c>
      <c r="H30" s="56">
        <f t="shared" si="6"/>
        <v>0</v>
      </c>
      <c r="I30" s="56">
        <f t="shared" si="6"/>
        <v>690.14</v>
      </c>
    </row>
    <row r="31" spans="1:9" x14ac:dyDescent="0.2">
      <c r="A31" s="58" t="s">
        <v>19</v>
      </c>
      <c r="B31" s="61">
        <v>776.06</v>
      </c>
      <c r="C31" s="61">
        <v>776.06</v>
      </c>
      <c r="D31" s="56">
        <f t="shared" si="1"/>
        <v>70.42</v>
      </c>
      <c r="E31" s="58"/>
      <c r="F31" s="58">
        <v>70.42</v>
      </c>
      <c r="G31" s="56">
        <f t="shared" si="2"/>
        <v>690.14</v>
      </c>
      <c r="H31" s="58"/>
      <c r="I31" s="58">
        <v>690.14</v>
      </c>
    </row>
    <row r="32" spans="1:9" x14ac:dyDescent="0.2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">
      <c r="A33" s="59" t="s">
        <v>164</v>
      </c>
      <c r="B33" s="56">
        <f t="shared" ref="B33:I33" si="7">+B37+B34</f>
        <v>4045.64</v>
      </c>
      <c r="C33" s="56">
        <f t="shared" si="7"/>
        <v>4045.64</v>
      </c>
      <c r="D33" s="56">
        <f t="shared" si="1"/>
        <v>135.38</v>
      </c>
      <c r="E33" s="56">
        <f t="shared" si="7"/>
        <v>0</v>
      </c>
      <c r="F33" s="56">
        <f t="shared" si="7"/>
        <v>135.38</v>
      </c>
      <c r="G33" s="56">
        <f>+H33+I33</f>
        <v>3393.22</v>
      </c>
      <c r="H33" s="56">
        <f>+H37+H34</f>
        <v>628.87</v>
      </c>
      <c r="I33" s="56">
        <f t="shared" si="7"/>
        <v>2764.35</v>
      </c>
    </row>
    <row r="34" spans="1:9" x14ac:dyDescent="0.2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">
      <c r="A37" s="65" t="s">
        <v>129</v>
      </c>
      <c r="B37" s="61">
        <v>4045.64</v>
      </c>
      <c r="C37" s="61">
        <v>4045.64</v>
      </c>
      <c r="D37" s="56">
        <f t="shared" si="1"/>
        <v>135.38</v>
      </c>
      <c r="E37" s="61">
        <f>E38+E39+E40+E41+E42+E43+E44+E45+E46+E47+E48+E49+E50+E51+E52+E53+E54+E55+E56+E57+E58+E59+E60+E61+E62+E63+E64++E65+E66+E67+E68+E69</f>
        <v>0</v>
      </c>
      <c r="F37" s="61">
        <f t="shared" ref="F37:G37" si="9">F38+F39+F40+F41+F42+F43+F44+F45+F46+F47+F48+F49+F50+F51+F52+F53+F54+F55+F56+F57+F58+F59+F60+F61+F62+F63+F64++F65+F66+F67+F68+F69</f>
        <v>135.38</v>
      </c>
      <c r="G37" s="61">
        <f t="shared" si="9"/>
        <v>3393.2200000000003</v>
      </c>
      <c r="H37" s="61">
        <f>H38+H39+H40+H41+H42+H43+H44+H45+H46+H47+H48+H49+H50+H51+H52+H53+H54+H55+H56+H57+H58+H59+H60+H61+H62+H63+H64++H65+H66+H67+H68+H69</f>
        <v>628.87</v>
      </c>
      <c r="I37" s="61">
        <f>I38+I39+I40+I41+I42+I43+I44+I45+I46+I47+I48+I49+I50+I51+I52+I53+I54+I55+I56+I57+I58+I59+I60+I61+I62+I63+I64++I65+I66+I67+I68+I69</f>
        <v>2764.35</v>
      </c>
    </row>
    <row r="38" spans="1:9" x14ac:dyDescent="0.2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324.69</v>
      </c>
      <c r="H39" s="58">
        <v>324.69</v>
      </c>
      <c r="I39" s="58"/>
    </row>
    <row r="40" spans="1:9" x14ac:dyDescent="0.2">
      <c r="A40" s="58" t="s">
        <v>24</v>
      </c>
      <c r="B40" s="63" t="s">
        <v>121</v>
      </c>
      <c r="C40" s="63" t="s">
        <v>121</v>
      </c>
      <c r="D40" s="56">
        <f t="shared" si="1"/>
        <v>0</v>
      </c>
      <c r="E40" s="58"/>
      <c r="F40" s="58"/>
      <c r="G40" s="56">
        <f t="shared" si="2"/>
        <v>35.619999999999997</v>
      </c>
      <c r="H40" s="58"/>
      <c r="I40" s="58">
        <v>35.619999999999997</v>
      </c>
    </row>
    <row r="41" spans="1:9" x14ac:dyDescent="0.2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304.18</v>
      </c>
      <c r="H46" s="58">
        <v>304.18</v>
      </c>
      <c r="I46" s="58"/>
    </row>
    <row r="47" spans="1:9" x14ac:dyDescent="0.2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">
      <c r="A49" s="58" t="s">
        <v>32</v>
      </c>
      <c r="B49" s="63" t="s">
        <v>121</v>
      </c>
      <c r="C49" s="63" t="s">
        <v>121</v>
      </c>
      <c r="D49" s="56">
        <f t="shared" si="1"/>
        <v>0.39</v>
      </c>
      <c r="E49" s="58"/>
      <c r="F49" s="58">
        <v>0.39</v>
      </c>
      <c r="G49" s="56">
        <f t="shared" si="2"/>
        <v>1.48</v>
      </c>
      <c r="H49" s="58"/>
      <c r="I49" s="58">
        <v>1.48</v>
      </c>
    </row>
    <row r="50" spans="1:9" x14ac:dyDescent="0.2">
      <c r="A50" s="58" t="s">
        <v>33</v>
      </c>
      <c r="B50" s="63" t="s">
        <v>121</v>
      </c>
      <c r="C50" s="63" t="s">
        <v>121</v>
      </c>
      <c r="D50" s="56">
        <f t="shared" si="1"/>
        <v>61.14</v>
      </c>
      <c r="E50" s="58"/>
      <c r="F50" s="58">
        <v>61.14</v>
      </c>
      <c r="G50" s="56">
        <f t="shared" si="2"/>
        <v>1681.09</v>
      </c>
      <c r="H50" s="58"/>
      <c r="I50" s="58">
        <v>1681.09</v>
      </c>
    </row>
    <row r="51" spans="1:9" x14ac:dyDescent="0.2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2.09</v>
      </c>
      <c r="H52" s="58"/>
      <c r="I52" s="58">
        <v>2.09</v>
      </c>
    </row>
    <row r="53" spans="1:9" x14ac:dyDescent="0.2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">
      <c r="A59" s="58" t="s">
        <v>39</v>
      </c>
      <c r="B59" s="63" t="s">
        <v>121</v>
      </c>
      <c r="C59" s="63" t="s">
        <v>121</v>
      </c>
      <c r="D59" s="56">
        <f t="shared" si="1"/>
        <v>0</v>
      </c>
      <c r="E59" s="58"/>
      <c r="F59" s="58"/>
      <c r="G59" s="56">
        <f t="shared" si="2"/>
        <v>346.69</v>
      </c>
      <c r="H59" s="58"/>
      <c r="I59" s="58">
        <v>346.69</v>
      </c>
    </row>
    <row r="60" spans="1:9" x14ac:dyDescent="0.2">
      <c r="A60" s="58" t="s">
        <v>40</v>
      </c>
      <c r="B60" s="63" t="s">
        <v>121</v>
      </c>
      <c r="C60" s="63" t="s">
        <v>121</v>
      </c>
      <c r="D60" s="56">
        <f t="shared" si="1"/>
        <v>73.849999999999994</v>
      </c>
      <c r="E60" s="58"/>
      <c r="F60" s="58">
        <v>73.849999999999994</v>
      </c>
      <c r="G60" s="56">
        <f t="shared" si="2"/>
        <v>675.67</v>
      </c>
      <c r="H60" s="58"/>
      <c r="I60" s="58">
        <v>675.67</v>
      </c>
    </row>
    <row r="61" spans="1:9" x14ac:dyDescent="0.2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21.71</v>
      </c>
      <c r="H61" s="58"/>
      <c r="I61" s="58">
        <v>21.71</v>
      </c>
    </row>
    <row r="62" spans="1:9" x14ac:dyDescent="0.2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">
      <c r="A70" s="59" t="s">
        <v>44</v>
      </c>
      <c r="B70" s="56">
        <v>928.87</v>
      </c>
      <c r="C70" s="56">
        <v>928.87</v>
      </c>
      <c r="D70" s="56">
        <f t="shared" si="1"/>
        <v>0.01</v>
      </c>
      <c r="E70" s="58">
        <v>0.01</v>
      </c>
      <c r="F70" s="58"/>
      <c r="G70" s="56">
        <f t="shared" si="2"/>
        <v>683.2</v>
      </c>
      <c r="H70" s="58">
        <v>683.2</v>
      </c>
      <c r="I70" s="58"/>
    </row>
    <row r="71" spans="1:9" x14ac:dyDescent="0.2">
      <c r="A71" s="59" t="s">
        <v>165</v>
      </c>
      <c r="B71" s="56">
        <v>214.8</v>
      </c>
      <c r="C71" s="56">
        <v>214.8</v>
      </c>
      <c r="D71" s="56">
        <f t="shared" si="1"/>
        <v>9.65</v>
      </c>
      <c r="E71" s="56">
        <f>+E72+E76+E80+E81+E84+E82+E83</f>
        <v>9.65</v>
      </c>
      <c r="F71" s="56">
        <f>+F72+F76+F80+F81+F84+F82+F83</f>
        <v>0</v>
      </c>
      <c r="G71" s="56">
        <f t="shared" si="2"/>
        <v>191</v>
      </c>
      <c r="H71" s="56">
        <f>+H72+H76+H80+H81+H84+H82+H83</f>
        <v>191</v>
      </c>
      <c r="I71" s="56">
        <f>+I72+I76+I80+I81+I84+I82+I83</f>
        <v>0</v>
      </c>
    </row>
    <row r="72" spans="1:9" x14ac:dyDescent="0.2">
      <c r="A72" s="59" t="s">
        <v>46</v>
      </c>
      <c r="B72" s="63" t="s">
        <v>121</v>
      </c>
      <c r="C72" s="63" t="s">
        <v>121</v>
      </c>
      <c r="D72" s="56">
        <f t="shared" si="1"/>
        <v>9.65</v>
      </c>
      <c r="E72" s="61">
        <f t="shared" ref="E72:I72" si="10">+E73+E74+E75</f>
        <v>9.65</v>
      </c>
      <c r="F72" s="61">
        <f t="shared" si="10"/>
        <v>0</v>
      </c>
      <c r="G72" s="56">
        <f t="shared" si="2"/>
        <v>191</v>
      </c>
      <c r="H72" s="61">
        <f t="shared" si="10"/>
        <v>191</v>
      </c>
      <c r="I72" s="61">
        <f t="shared" si="10"/>
        <v>0</v>
      </c>
    </row>
    <row r="73" spans="1:9" x14ac:dyDescent="0.2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">
      <c r="A75" s="67" t="s">
        <v>49</v>
      </c>
      <c r="B75" s="63" t="s">
        <v>121</v>
      </c>
      <c r="C75" s="63" t="s">
        <v>121</v>
      </c>
      <c r="D75" s="56">
        <f t="shared" si="1"/>
        <v>9.65</v>
      </c>
      <c r="E75" s="58">
        <v>9.65</v>
      </c>
      <c r="F75" s="58"/>
      <c r="G75" s="56">
        <f t="shared" si="2"/>
        <v>191</v>
      </c>
      <c r="H75" s="58">
        <v>191</v>
      </c>
      <c r="I75" s="58"/>
    </row>
    <row r="76" spans="1:9" x14ac:dyDescent="0.2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1">+E77+E78+E79</f>
        <v>0</v>
      </c>
      <c r="F76" s="61">
        <f t="shared" si="11"/>
        <v>0</v>
      </c>
      <c r="G76" s="56">
        <f t="shared" si="2"/>
        <v>0</v>
      </c>
      <c r="H76" s="61">
        <f t="shared" si="11"/>
        <v>0</v>
      </c>
      <c r="I76" s="61">
        <f t="shared" si="11"/>
        <v>0</v>
      </c>
    </row>
    <row r="77" spans="1:9" x14ac:dyDescent="0.2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">
      <c r="A81" s="58" t="s">
        <v>53</v>
      </c>
      <c r="B81" s="63" t="s">
        <v>121</v>
      </c>
      <c r="C81" s="63" t="s">
        <v>121</v>
      </c>
      <c r="D81" s="56">
        <f t="shared" ref="D81:D144" si="12">+E81+F81</f>
        <v>0</v>
      </c>
      <c r="E81" s="58"/>
      <c r="F81" s="58"/>
      <c r="G81" s="56">
        <f t="shared" ref="G81:G144" si="13">+H81+I81</f>
        <v>0</v>
      </c>
      <c r="H81" s="58"/>
      <c r="I81" s="58"/>
    </row>
    <row r="82" spans="1:9" x14ac:dyDescent="0.2">
      <c r="A82" s="58" t="s">
        <v>145</v>
      </c>
      <c r="B82" s="63" t="s">
        <v>121</v>
      </c>
      <c r="C82" s="63" t="s">
        <v>121</v>
      </c>
      <c r="D82" s="56">
        <f t="shared" si="12"/>
        <v>0</v>
      </c>
      <c r="E82" s="58"/>
      <c r="F82" s="58"/>
      <c r="G82" s="56">
        <f t="shared" si="13"/>
        <v>0</v>
      </c>
      <c r="H82" s="58"/>
      <c r="I82" s="58"/>
    </row>
    <row r="83" spans="1:9" x14ac:dyDescent="0.2">
      <c r="A83" s="58" t="s">
        <v>146</v>
      </c>
      <c r="B83" s="63" t="s">
        <v>121</v>
      </c>
      <c r="C83" s="63" t="s">
        <v>121</v>
      </c>
      <c r="D83" s="56">
        <f t="shared" si="12"/>
        <v>0</v>
      </c>
      <c r="E83" s="58"/>
      <c r="F83" s="58"/>
      <c r="G83" s="56">
        <f t="shared" si="13"/>
        <v>0</v>
      </c>
      <c r="H83" s="58"/>
      <c r="I83" s="58"/>
    </row>
    <row r="84" spans="1:9" x14ac:dyDescent="0.2">
      <c r="A84" s="58" t="s">
        <v>54</v>
      </c>
      <c r="B84" s="63" t="s">
        <v>121</v>
      </c>
      <c r="C84" s="63" t="s">
        <v>121</v>
      </c>
      <c r="D84" s="56">
        <f t="shared" si="12"/>
        <v>0</v>
      </c>
      <c r="E84" s="58"/>
      <c r="F84" s="58">
        <v>0</v>
      </c>
      <c r="G84" s="56">
        <f t="shared" si="13"/>
        <v>0</v>
      </c>
      <c r="H84" s="58"/>
      <c r="I84" s="58"/>
    </row>
    <row r="85" spans="1:9" ht="25.5" x14ac:dyDescent="0.2">
      <c r="A85" s="59" t="s">
        <v>166</v>
      </c>
      <c r="B85" s="56"/>
      <c r="C85" s="56"/>
      <c r="D85" s="56">
        <f t="shared" si="12"/>
        <v>0</v>
      </c>
      <c r="E85" s="56">
        <f t="shared" ref="E85:I85" si="14">+E86+E87+E88+E89</f>
        <v>0</v>
      </c>
      <c r="F85" s="56">
        <f t="shared" si="14"/>
        <v>0</v>
      </c>
      <c r="G85" s="56">
        <f t="shared" si="13"/>
        <v>0</v>
      </c>
      <c r="H85" s="56">
        <f t="shared" si="14"/>
        <v>0</v>
      </c>
      <c r="I85" s="56">
        <f t="shared" si="14"/>
        <v>0</v>
      </c>
    </row>
    <row r="86" spans="1:9" x14ac:dyDescent="0.2">
      <c r="A86" s="58" t="s">
        <v>56</v>
      </c>
      <c r="B86" s="63" t="s">
        <v>121</v>
      </c>
      <c r="C86" s="63" t="s">
        <v>121</v>
      </c>
      <c r="D86" s="56">
        <f t="shared" si="12"/>
        <v>0</v>
      </c>
      <c r="E86" s="58"/>
      <c r="F86" s="58"/>
      <c r="G86" s="56">
        <f t="shared" si="13"/>
        <v>0</v>
      </c>
      <c r="H86" s="58"/>
      <c r="I86" s="58"/>
    </row>
    <row r="87" spans="1:9" x14ac:dyDescent="0.2">
      <c r="A87" s="58" t="s">
        <v>57</v>
      </c>
      <c r="B87" s="63" t="s">
        <v>121</v>
      </c>
      <c r="C87" s="63" t="s">
        <v>121</v>
      </c>
      <c r="D87" s="56">
        <f t="shared" si="12"/>
        <v>0</v>
      </c>
      <c r="E87" s="58"/>
      <c r="F87" s="58"/>
      <c r="G87" s="56">
        <f t="shared" si="13"/>
        <v>0</v>
      </c>
      <c r="H87" s="58"/>
      <c r="I87" s="58"/>
    </row>
    <row r="88" spans="1:9" x14ac:dyDescent="0.2">
      <c r="A88" s="58" t="s">
        <v>58</v>
      </c>
      <c r="B88" s="63" t="s">
        <v>121</v>
      </c>
      <c r="C88" s="63" t="s">
        <v>121</v>
      </c>
      <c r="D88" s="56">
        <f t="shared" si="12"/>
        <v>0</v>
      </c>
      <c r="E88" s="58"/>
      <c r="F88" s="58"/>
      <c r="G88" s="56">
        <f t="shared" si="13"/>
        <v>0</v>
      </c>
      <c r="H88" s="58"/>
      <c r="I88" s="58"/>
    </row>
    <row r="89" spans="1:9" x14ac:dyDescent="0.2">
      <c r="A89" s="58" t="s">
        <v>59</v>
      </c>
      <c r="B89" s="63" t="s">
        <v>121</v>
      </c>
      <c r="C89" s="63" t="s">
        <v>121</v>
      </c>
      <c r="D89" s="56">
        <f t="shared" si="12"/>
        <v>0</v>
      </c>
      <c r="E89" s="58"/>
      <c r="F89" s="58"/>
      <c r="G89" s="56">
        <f t="shared" si="13"/>
        <v>0</v>
      </c>
      <c r="H89" s="58"/>
      <c r="I89" s="58"/>
    </row>
    <row r="90" spans="1:9" x14ac:dyDescent="0.2">
      <c r="A90" s="59" t="s">
        <v>167</v>
      </c>
      <c r="B90" s="56"/>
      <c r="C90" s="56"/>
      <c r="D90" s="56">
        <f t="shared" si="12"/>
        <v>0</v>
      </c>
      <c r="E90" s="56">
        <f t="shared" ref="E90:I90" si="15">+E91+E92+E93</f>
        <v>0</v>
      </c>
      <c r="F90" s="56">
        <f t="shared" si="15"/>
        <v>0</v>
      </c>
      <c r="G90" s="56">
        <f t="shared" si="13"/>
        <v>0</v>
      </c>
      <c r="H90" s="56">
        <f t="shared" si="15"/>
        <v>0</v>
      </c>
      <c r="I90" s="56">
        <f t="shared" si="15"/>
        <v>0</v>
      </c>
    </row>
    <row r="91" spans="1:9" x14ac:dyDescent="0.2">
      <c r="A91" s="58" t="s">
        <v>61</v>
      </c>
      <c r="B91" s="63" t="s">
        <v>121</v>
      </c>
      <c r="C91" s="63" t="s">
        <v>121</v>
      </c>
      <c r="D91" s="56">
        <f t="shared" si="12"/>
        <v>0</v>
      </c>
      <c r="E91" s="58"/>
      <c r="F91" s="58"/>
      <c r="G91" s="56">
        <f t="shared" si="13"/>
        <v>0</v>
      </c>
      <c r="H91" s="58"/>
      <c r="I91" s="58"/>
    </row>
    <row r="92" spans="1:9" x14ac:dyDescent="0.2">
      <c r="A92" s="58" t="s">
        <v>62</v>
      </c>
      <c r="B92" s="63" t="s">
        <v>121</v>
      </c>
      <c r="C92" s="63" t="s">
        <v>121</v>
      </c>
      <c r="D92" s="56">
        <f t="shared" si="12"/>
        <v>0</v>
      </c>
      <c r="E92" s="58"/>
      <c r="F92" s="58"/>
      <c r="G92" s="56">
        <f t="shared" si="13"/>
        <v>0</v>
      </c>
      <c r="H92" s="58"/>
      <c r="I92" s="58"/>
    </row>
    <row r="93" spans="1:9" x14ac:dyDescent="0.2">
      <c r="A93" s="58" t="s">
        <v>63</v>
      </c>
      <c r="B93" s="63" t="s">
        <v>121</v>
      </c>
      <c r="C93" s="63" t="s">
        <v>121</v>
      </c>
      <c r="D93" s="56">
        <f t="shared" si="12"/>
        <v>0</v>
      </c>
      <c r="E93" s="58"/>
      <c r="F93" s="58"/>
      <c r="G93" s="56">
        <f t="shared" si="13"/>
        <v>0</v>
      </c>
      <c r="H93" s="58"/>
      <c r="I93" s="58"/>
    </row>
    <row r="94" spans="1:9" x14ac:dyDescent="0.2">
      <c r="A94" s="59" t="s">
        <v>168</v>
      </c>
      <c r="B94" s="56">
        <v>1640.01</v>
      </c>
      <c r="C94" s="56">
        <v>1640.01</v>
      </c>
      <c r="D94" s="56">
        <f t="shared" si="12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3"/>
        <v>1426.55</v>
      </c>
      <c r="H94" s="56">
        <f>+H95+H96+H97+H98+H99+H100+H101+H102+H103+H104</f>
        <v>1426.55</v>
      </c>
      <c r="I94" s="56">
        <f>+I95+I96+I97+I98+I99+I100+I101+I102+I103+I104</f>
        <v>0</v>
      </c>
    </row>
    <row r="95" spans="1:9" x14ac:dyDescent="0.2">
      <c r="A95" s="58" t="s">
        <v>65</v>
      </c>
      <c r="B95" s="63" t="s">
        <v>121</v>
      </c>
      <c r="C95" s="63" t="s">
        <v>121</v>
      </c>
      <c r="D95" s="56">
        <f t="shared" si="12"/>
        <v>0</v>
      </c>
      <c r="E95" s="58"/>
      <c r="F95" s="58"/>
      <c r="G95" s="56">
        <f t="shared" si="13"/>
        <v>0</v>
      </c>
      <c r="H95" s="58"/>
      <c r="I95" s="58"/>
    </row>
    <row r="96" spans="1:9" x14ac:dyDescent="0.2">
      <c r="A96" s="58" t="s">
        <v>66</v>
      </c>
      <c r="B96" s="63" t="s">
        <v>121</v>
      </c>
      <c r="C96" s="63" t="s">
        <v>121</v>
      </c>
      <c r="D96" s="56">
        <f t="shared" si="12"/>
        <v>0</v>
      </c>
      <c r="E96" s="58"/>
      <c r="F96" s="58"/>
      <c r="G96" s="56">
        <f t="shared" si="13"/>
        <v>0</v>
      </c>
      <c r="H96" s="58"/>
      <c r="I96" s="58"/>
    </row>
    <row r="97" spans="1:9" x14ac:dyDescent="0.2">
      <c r="A97" s="58" t="s">
        <v>67</v>
      </c>
      <c r="B97" s="63" t="s">
        <v>121</v>
      </c>
      <c r="C97" s="63" t="s">
        <v>121</v>
      </c>
      <c r="D97" s="56">
        <f t="shared" si="12"/>
        <v>0</v>
      </c>
      <c r="E97" s="58"/>
      <c r="F97" s="58"/>
      <c r="G97" s="56">
        <f t="shared" si="13"/>
        <v>0</v>
      </c>
      <c r="H97" s="58"/>
      <c r="I97" s="58"/>
    </row>
    <row r="98" spans="1:9" x14ac:dyDescent="0.2">
      <c r="A98" s="58" t="s">
        <v>68</v>
      </c>
      <c r="B98" s="63" t="s">
        <v>121</v>
      </c>
      <c r="C98" s="63" t="s">
        <v>121</v>
      </c>
      <c r="D98" s="56">
        <f t="shared" si="12"/>
        <v>0</v>
      </c>
      <c r="E98" s="58"/>
      <c r="F98" s="58"/>
      <c r="G98" s="56">
        <f t="shared" si="13"/>
        <v>0</v>
      </c>
      <c r="H98" s="58"/>
      <c r="I98" s="58"/>
    </row>
    <row r="99" spans="1:9" x14ac:dyDescent="0.2">
      <c r="A99" s="58" t="s">
        <v>69</v>
      </c>
      <c r="B99" s="63" t="s">
        <v>121</v>
      </c>
      <c r="C99" s="63" t="s">
        <v>121</v>
      </c>
      <c r="D99" s="56">
        <f t="shared" si="12"/>
        <v>0</v>
      </c>
      <c r="E99" s="58"/>
      <c r="F99" s="58"/>
      <c r="G99" s="56">
        <f t="shared" si="13"/>
        <v>1426.55</v>
      </c>
      <c r="H99" s="58">
        <v>1426.55</v>
      </c>
      <c r="I99" s="58"/>
    </row>
    <row r="100" spans="1:9" x14ac:dyDescent="0.2">
      <c r="A100" s="58" t="s">
        <v>70</v>
      </c>
      <c r="B100" s="63" t="s">
        <v>121</v>
      </c>
      <c r="C100" s="63" t="s">
        <v>121</v>
      </c>
      <c r="D100" s="56">
        <f t="shared" si="12"/>
        <v>0</v>
      </c>
      <c r="E100" s="58"/>
      <c r="F100" s="58"/>
      <c r="G100" s="56">
        <f t="shared" si="13"/>
        <v>0</v>
      </c>
      <c r="H100" s="58"/>
      <c r="I100" s="58"/>
    </row>
    <row r="101" spans="1:9" x14ac:dyDescent="0.2">
      <c r="A101" s="58" t="s">
        <v>71</v>
      </c>
      <c r="B101" s="63" t="s">
        <v>121</v>
      </c>
      <c r="C101" s="63" t="s">
        <v>121</v>
      </c>
      <c r="D101" s="56">
        <f t="shared" si="12"/>
        <v>0</v>
      </c>
      <c r="E101" s="58"/>
      <c r="F101" s="58"/>
      <c r="G101" s="56">
        <f t="shared" si="13"/>
        <v>0</v>
      </c>
      <c r="H101" s="58"/>
      <c r="I101" s="58"/>
    </row>
    <row r="102" spans="1:9" x14ac:dyDescent="0.2">
      <c r="A102" s="58" t="s">
        <v>72</v>
      </c>
      <c r="B102" s="63" t="s">
        <v>121</v>
      </c>
      <c r="C102" s="63" t="s">
        <v>121</v>
      </c>
      <c r="D102" s="56">
        <f t="shared" si="12"/>
        <v>0</v>
      </c>
      <c r="E102" s="58"/>
      <c r="F102" s="58"/>
      <c r="G102" s="56">
        <f t="shared" si="13"/>
        <v>0</v>
      </c>
      <c r="H102" s="58"/>
      <c r="I102" s="58"/>
    </row>
    <row r="103" spans="1:9" x14ac:dyDescent="0.2">
      <c r="A103" s="58" t="s">
        <v>73</v>
      </c>
      <c r="B103" s="63" t="s">
        <v>121</v>
      </c>
      <c r="C103" s="63" t="s">
        <v>121</v>
      </c>
      <c r="D103" s="56">
        <f t="shared" si="12"/>
        <v>0</v>
      </c>
      <c r="E103" s="58"/>
      <c r="F103" s="58"/>
      <c r="G103" s="56">
        <f t="shared" si="13"/>
        <v>0</v>
      </c>
      <c r="H103" s="58"/>
      <c r="I103" s="58"/>
    </row>
    <row r="104" spans="1:9" x14ac:dyDescent="0.2">
      <c r="A104" s="58" t="s">
        <v>144</v>
      </c>
      <c r="B104" s="63" t="s">
        <v>121</v>
      </c>
      <c r="C104" s="63" t="s">
        <v>121</v>
      </c>
      <c r="D104" s="56">
        <f t="shared" si="12"/>
        <v>0</v>
      </c>
      <c r="E104" s="58"/>
      <c r="F104" s="58"/>
      <c r="G104" s="56">
        <f t="shared" si="13"/>
        <v>0</v>
      </c>
      <c r="H104" s="58"/>
      <c r="I104" s="58"/>
    </row>
    <row r="105" spans="1:9" x14ac:dyDescent="0.2">
      <c r="A105" s="59" t="s">
        <v>169</v>
      </c>
      <c r="B105" s="56"/>
      <c r="C105" s="58"/>
      <c r="D105" s="56">
        <f t="shared" si="12"/>
        <v>0</v>
      </c>
      <c r="E105" s="58"/>
      <c r="F105" s="58"/>
      <c r="G105" s="56">
        <f t="shared" si="13"/>
        <v>0</v>
      </c>
      <c r="H105" s="58"/>
      <c r="I105" s="58"/>
    </row>
    <row r="106" spans="1:9" x14ac:dyDescent="0.2">
      <c r="A106" s="59" t="s">
        <v>170</v>
      </c>
      <c r="B106" s="56"/>
      <c r="C106" s="56"/>
      <c r="D106" s="56">
        <f t="shared" si="12"/>
        <v>0</v>
      </c>
      <c r="E106" s="56">
        <f t="shared" ref="E106:I106" si="16">+E107+E108+E109+E110+E111+E112+E113+E114+E115+E116+E117+E118+E119+E120</f>
        <v>0</v>
      </c>
      <c r="F106" s="56">
        <f t="shared" si="16"/>
        <v>0</v>
      </c>
      <c r="G106" s="56">
        <f t="shared" si="13"/>
        <v>0</v>
      </c>
      <c r="H106" s="56">
        <f t="shared" si="16"/>
        <v>0</v>
      </c>
      <c r="I106" s="56">
        <f t="shared" si="16"/>
        <v>0</v>
      </c>
    </row>
    <row r="107" spans="1:9" x14ac:dyDescent="0.2">
      <c r="A107" s="58" t="s">
        <v>76</v>
      </c>
      <c r="B107" s="63" t="s">
        <v>121</v>
      </c>
      <c r="C107" s="63" t="s">
        <v>121</v>
      </c>
      <c r="D107" s="56">
        <f t="shared" si="12"/>
        <v>0</v>
      </c>
      <c r="E107" s="58"/>
      <c r="F107" s="58"/>
      <c r="G107" s="56">
        <f t="shared" si="13"/>
        <v>0</v>
      </c>
      <c r="H107" s="58"/>
      <c r="I107" s="58"/>
    </row>
    <row r="108" spans="1:9" x14ac:dyDescent="0.2">
      <c r="A108" s="58" t="s">
        <v>77</v>
      </c>
      <c r="B108" s="63" t="s">
        <v>121</v>
      </c>
      <c r="C108" s="63" t="s">
        <v>121</v>
      </c>
      <c r="D108" s="56">
        <f t="shared" si="12"/>
        <v>0</v>
      </c>
      <c r="E108" s="58"/>
      <c r="F108" s="58"/>
      <c r="G108" s="56">
        <f t="shared" si="13"/>
        <v>0</v>
      </c>
      <c r="H108" s="58"/>
      <c r="I108" s="58"/>
    </row>
    <row r="109" spans="1:9" x14ac:dyDescent="0.2">
      <c r="A109" s="58" t="s">
        <v>78</v>
      </c>
      <c r="B109" s="63" t="s">
        <v>121</v>
      </c>
      <c r="C109" s="63" t="s">
        <v>121</v>
      </c>
      <c r="D109" s="56">
        <f t="shared" si="12"/>
        <v>0</v>
      </c>
      <c r="E109" s="58"/>
      <c r="F109" s="58"/>
      <c r="G109" s="56">
        <f t="shared" si="13"/>
        <v>0</v>
      </c>
      <c r="H109" s="58"/>
      <c r="I109" s="58"/>
    </row>
    <row r="110" spans="1:9" x14ac:dyDescent="0.2">
      <c r="A110" s="58" t="s">
        <v>79</v>
      </c>
      <c r="B110" s="63" t="s">
        <v>121</v>
      </c>
      <c r="C110" s="63" t="s">
        <v>121</v>
      </c>
      <c r="D110" s="56">
        <f t="shared" si="12"/>
        <v>0</v>
      </c>
      <c r="E110" s="58"/>
      <c r="F110" s="58"/>
      <c r="G110" s="56">
        <f t="shared" si="13"/>
        <v>0</v>
      </c>
      <c r="H110" s="58"/>
      <c r="I110" s="58"/>
    </row>
    <row r="111" spans="1:9" x14ac:dyDescent="0.2">
      <c r="A111" s="58" t="s">
        <v>80</v>
      </c>
      <c r="B111" s="63" t="s">
        <v>121</v>
      </c>
      <c r="C111" s="63" t="s">
        <v>121</v>
      </c>
      <c r="D111" s="56">
        <f t="shared" si="12"/>
        <v>0</v>
      </c>
      <c r="E111" s="58"/>
      <c r="F111" s="58"/>
      <c r="G111" s="56">
        <f t="shared" si="13"/>
        <v>0</v>
      </c>
      <c r="H111" s="58"/>
      <c r="I111" s="58"/>
    </row>
    <row r="112" spans="1:9" x14ac:dyDescent="0.2">
      <c r="A112" s="68" t="s">
        <v>81</v>
      </c>
      <c r="B112" s="63" t="s">
        <v>121</v>
      </c>
      <c r="C112" s="63" t="s">
        <v>121</v>
      </c>
      <c r="D112" s="56">
        <f t="shared" si="12"/>
        <v>0</v>
      </c>
      <c r="E112" s="58"/>
      <c r="F112" s="58"/>
      <c r="G112" s="56">
        <f t="shared" si="13"/>
        <v>0</v>
      </c>
      <c r="H112" s="58"/>
      <c r="I112" s="58"/>
    </row>
    <row r="113" spans="1:9" x14ac:dyDescent="0.2">
      <c r="A113" s="68" t="s">
        <v>82</v>
      </c>
      <c r="B113" s="63" t="s">
        <v>121</v>
      </c>
      <c r="C113" s="63" t="s">
        <v>121</v>
      </c>
      <c r="D113" s="56">
        <f t="shared" si="12"/>
        <v>0</v>
      </c>
      <c r="E113" s="58"/>
      <c r="F113" s="58"/>
      <c r="G113" s="56">
        <f t="shared" si="13"/>
        <v>0</v>
      </c>
      <c r="H113" s="58"/>
      <c r="I113" s="58"/>
    </row>
    <row r="114" spans="1:9" x14ac:dyDescent="0.2">
      <c r="A114" s="69" t="s">
        <v>83</v>
      </c>
      <c r="B114" s="63" t="s">
        <v>121</v>
      </c>
      <c r="C114" s="63" t="s">
        <v>121</v>
      </c>
      <c r="D114" s="56">
        <f t="shared" si="12"/>
        <v>0</v>
      </c>
      <c r="E114" s="58"/>
      <c r="F114" s="58"/>
      <c r="G114" s="56">
        <f t="shared" si="13"/>
        <v>0</v>
      </c>
      <c r="H114" s="58"/>
      <c r="I114" s="58"/>
    </row>
    <row r="115" spans="1:9" x14ac:dyDescent="0.2">
      <c r="A115" s="69" t="s">
        <v>84</v>
      </c>
      <c r="B115" s="63" t="s">
        <v>121</v>
      </c>
      <c r="C115" s="63" t="s">
        <v>121</v>
      </c>
      <c r="D115" s="56">
        <f t="shared" si="12"/>
        <v>0</v>
      </c>
      <c r="E115" s="58"/>
      <c r="F115" s="58"/>
      <c r="G115" s="56">
        <f t="shared" si="13"/>
        <v>0</v>
      </c>
      <c r="H115" s="58"/>
      <c r="I115" s="58"/>
    </row>
    <row r="116" spans="1:9" x14ac:dyDescent="0.2">
      <c r="A116" s="69" t="s">
        <v>85</v>
      </c>
      <c r="B116" s="63" t="s">
        <v>121</v>
      </c>
      <c r="C116" s="63" t="s">
        <v>121</v>
      </c>
      <c r="D116" s="56">
        <f t="shared" si="12"/>
        <v>0</v>
      </c>
      <c r="E116" s="58"/>
      <c r="F116" s="58"/>
      <c r="G116" s="56">
        <f t="shared" si="13"/>
        <v>0</v>
      </c>
      <c r="H116" s="58"/>
      <c r="I116" s="58"/>
    </row>
    <row r="117" spans="1:9" ht="25.5" x14ac:dyDescent="0.2">
      <c r="A117" s="69" t="s">
        <v>86</v>
      </c>
      <c r="B117" s="63" t="s">
        <v>121</v>
      </c>
      <c r="C117" s="63" t="s">
        <v>121</v>
      </c>
      <c r="D117" s="56">
        <f t="shared" si="12"/>
        <v>0</v>
      </c>
      <c r="E117" s="58"/>
      <c r="F117" s="58"/>
      <c r="G117" s="56">
        <f t="shared" si="13"/>
        <v>0</v>
      </c>
      <c r="H117" s="58"/>
      <c r="I117" s="58"/>
    </row>
    <row r="118" spans="1:9" x14ac:dyDescent="0.2">
      <c r="A118" s="69" t="s">
        <v>87</v>
      </c>
      <c r="B118" s="63" t="s">
        <v>121</v>
      </c>
      <c r="C118" s="63" t="s">
        <v>121</v>
      </c>
      <c r="D118" s="56">
        <f t="shared" si="12"/>
        <v>0</v>
      </c>
      <c r="E118" s="58"/>
      <c r="F118" s="58"/>
      <c r="G118" s="56">
        <f t="shared" si="13"/>
        <v>0</v>
      </c>
      <c r="H118" s="58"/>
      <c r="I118" s="58"/>
    </row>
    <row r="119" spans="1:9" x14ac:dyDescent="0.2">
      <c r="A119" s="69" t="s">
        <v>88</v>
      </c>
      <c r="B119" s="63" t="s">
        <v>121</v>
      </c>
      <c r="C119" s="63" t="s">
        <v>121</v>
      </c>
      <c r="D119" s="56">
        <f t="shared" si="12"/>
        <v>0</v>
      </c>
      <c r="E119" s="58"/>
      <c r="F119" s="58"/>
      <c r="G119" s="56">
        <f t="shared" si="13"/>
        <v>0</v>
      </c>
      <c r="H119" s="58"/>
      <c r="I119" s="58"/>
    </row>
    <row r="120" spans="1:9" x14ac:dyDescent="0.2">
      <c r="A120" s="69" t="s">
        <v>89</v>
      </c>
      <c r="B120" s="63" t="s">
        <v>121</v>
      </c>
      <c r="C120" s="63" t="s">
        <v>121</v>
      </c>
      <c r="D120" s="56">
        <f t="shared" si="12"/>
        <v>0</v>
      </c>
      <c r="E120" s="58"/>
      <c r="F120" s="58"/>
      <c r="G120" s="56">
        <f t="shared" si="13"/>
        <v>0</v>
      </c>
      <c r="H120" s="58"/>
      <c r="I120" s="58"/>
    </row>
    <row r="121" spans="1:9" x14ac:dyDescent="0.2">
      <c r="A121" s="59" t="s">
        <v>171</v>
      </c>
      <c r="B121" s="56">
        <f>+B122+B123</f>
        <v>0</v>
      </c>
      <c r="C121" s="56">
        <f>+C122+C123</f>
        <v>0</v>
      </c>
      <c r="D121" s="56">
        <f t="shared" si="12"/>
        <v>0</v>
      </c>
      <c r="E121" s="56">
        <f t="shared" ref="E121:F121" si="17">+E122+E123</f>
        <v>0</v>
      </c>
      <c r="F121" s="56">
        <f t="shared" si="17"/>
        <v>0</v>
      </c>
      <c r="G121" s="56">
        <f t="shared" si="13"/>
        <v>0</v>
      </c>
      <c r="H121" s="56">
        <f>+H122+H123</f>
        <v>0</v>
      </c>
      <c r="I121" s="56">
        <f>+I122+I123</f>
        <v>0</v>
      </c>
    </row>
    <row r="122" spans="1:9" x14ac:dyDescent="0.2">
      <c r="A122" s="69" t="s">
        <v>122</v>
      </c>
      <c r="B122" s="61"/>
      <c r="C122" s="58"/>
      <c r="D122" s="56">
        <f t="shared" si="12"/>
        <v>0</v>
      </c>
      <c r="E122" s="58"/>
      <c r="F122" s="58"/>
      <c r="G122" s="56">
        <f t="shared" si="13"/>
        <v>0</v>
      </c>
      <c r="H122" s="58"/>
      <c r="I122" s="58"/>
    </row>
    <row r="123" spans="1:9" x14ac:dyDescent="0.2">
      <c r="A123" s="69" t="s">
        <v>123</v>
      </c>
      <c r="B123" s="61"/>
      <c r="C123" s="58"/>
      <c r="D123" s="56">
        <f t="shared" si="12"/>
        <v>0</v>
      </c>
      <c r="E123" s="58"/>
      <c r="F123" s="58"/>
      <c r="G123" s="56">
        <f t="shared" si="13"/>
        <v>0</v>
      </c>
      <c r="H123" s="58"/>
      <c r="I123" s="58"/>
    </row>
    <row r="124" spans="1:9" ht="26.25" customHeight="1" x14ac:dyDescent="0.2">
      <c r="A124" s="59" t="s">
        <v>172</v>
      </c>
      <c r="B124" s="56">
        <f t="shared" ref="B124:I124" si="18">+B125+B137+B142+B143</f>
        <v>0</v>
      </c>
      <c r="C124" s="56">
        <f t="shared" si="18"/>
        <v>0</v>
      </c>
      <c r="D124" s="56">
        <f t="shared" si="12"/>
        <v>0</v>
      </c>
      <c r="E124" s="56">
        <f t="shared" si="18"/>
        <v>0</v>
      </c>
      <c r="F124" s="56">
        <f t="shared" si="18"/>
        <v>0</v>
      </c>
      <c r="G124" s="56">
        <f t="shared" si="13"/>
        <v>0</v>
      </c>
      <c r="H124" s="56">
        <f t="shared" si="18"/>
        <v>0</v>
      </c>
      <c r="I124" s="56">
        <f t="shared" si="18"/>
        <v>0</v>
      </c>
    </row>
    <row r="125" spans="1:9" x14ac:dyDescent="0.2">
      <c r="A125" s="70" t="s">
        <v>173</v>
      </c>
      <c r="B125" s="56">
        <f t="shared" ref="B125:I125" si="19">+B128+B126</f>
        <v>0</v>
      </c>
      <c r="C125" s="56">
        <f t="shared" si="19"/>
        <v>0</v>
      </c>
      <c r="D125" s="56">
        <f t="shared" si="12"/>
        <v>0</v>
      </c>
      <c r="E125" s="56">
        <f t="shared" si="19"/>
        <v>0</v>
      </c>
      <c r="F125" s="56">
        <f t="shared" si="19"/>
        <v>0</v>
      </c>
      <c r="G125" s="56">
        <f t="shared" si="13"/>
        <v>0</v>
      </c>
      <c r="H125" s="56">
        <f t="shared" si="19"/>
        <v>0</v>
      </c>
      <c r="I125" s="56">
        <f t="shared" si="19"/>
        <v>0</v>
      </c>
    </row>
    <row r="126" spans="1:9" x14ac:dyDescent="0.2">
      <c r="A126" s="70" t="s">
        <v>124</v>
      </c>
      <c r="B126" s="56"/>
      <c r="C126" s="56"/>
      <c r="D126" s="56">
        <f t="shared" si="12"/>
        <v>0</v>
      </c>
      <c r="E126" s="56">
        <f t="shared" ref="E126:I126" si="20">+E127</f>
        <v>0</v>
      </c>
      <c r="F126" s="56">
        <f t="shared" si="20"/>
        <v>0</v>
      </c>
      <c r="G126" s="56">
        <f t="shared" si="13"/>
        <v>0</v>
      </c>
      <c r="H126" s="56">
        <f t="shared" si="20"/>
        <v>0</v>
      </c>
      <c r="I126" s="56">
        <f t="shared" si="20"/>
        <v>0</v>
      </c>
    </row>
    <row r="127" spans="1:9" x14ac:dyDescent="0.2">
      <c r="A127" s="71" t="s">
        <v>94</v>
      </c>
      <c r="B127" s="63" t="s">
        <v>121</v>
      </c>
      <c r="C127" s="63" t="s">
        <v>121</v>
      </c>
      <c r="D127" s="56">
        <f t="shared" si="12"/>
        <v>0</v>
      </c>
      <c r="E127" s="58"/>
      <c r="F127" s="58"/>
      <c r="G127" s="56">
        <f t="shared" si="13"/>
        <v>0</v>
      </c>
      <c r="H127" s="58"/>
      <c r="I127" s="58"/>
    </row>
    <row r="128" spans="1:9" x14ac:dyDescent="0.2">
      <c r="A128" s="70" t="s">
        <v>125</v>
      </c>
      <c r="B128" s="56"/>
      <c r="C128" s="56"/>
      <c r="D128" s="56">
        <f t="shared" si="12"/>
        <v>0</v>
      </c>
      <c r="E128" s="56">
        <f t="shared" ref="E128:I128" si="21">+E129+E130+E131+E132+E133++E134+E135+E136</f>
        <v>0</v>
      </c>
      <c r="F128" s="56">
        <f t="shared" si="21"/>
        <v>0</v>
      </c>
      <c r="G128" s="56">
        <f t="shared" si="13"/>
        <v>0</v>
      </c>
      <c r="H128" s="56">
        <f t="shared" si="21"/>
        <v>0</v>
      </c>
      <c r="I128" s="56">
        <f t="shared" si="21"/>
        <v>0</v>
      </c>
    </row>
    <row r="129" spans="1:9" x14ac:dyDescent="0.2">
      <c r="A129" s="71" t="s">
        <v>93</v>
      </c>
      <c r="B129" s="63" t="s">
        <v>121</v>
      </c>
      <c r="C129" s="63" t="s">
        <v>121</v>
      </c>
      <c r="D129" s="56">
        <f t="shared" si="12"/>
        <v>0</v>
      </c>
      <c r="E129" s="58"/>
      <c r="F129" s="58"/>
      <c r="G129" s="56">
        <f t="shared" si="13"/>
        <v>0</v>
      </c>
      <c r="H129" s="58"/>
      <c r="I129" s="58"/>
    </row>
    <row r="130" spans="1:9" x14ac:dyDescent="0.2">
      <c r="A130" s="71" t="s">
        <v>95</v>
      </c>
      <c r="B130" s="63" t="s">
        <v>121</v>
      </c>
      <c r="C130" s="63" t="s">
        <v>121</v>
      </c>
      <c r="D130" s="56">
        <f t="shared" si="12"/>
        <v>0</v>
      </c>
      <c r="E130" s="58"/>
      <c r="F130" s="58"/>
      <c r="G130" s="56">
        <f t="shared" si="13"/>
        <v>0</v>
      </c>
      <c r="H130" s="58"/>
      <c r="I130" s="58"/>
    </row>
    <row r="131" spans="1:9" x14ac:dyDescent="0.2">
      <c r="A131" s="71" t="s">
        <v>96</v>
      </c>
      <c r="B131" s="63" t="s">
        <v>121</v>
      </c>
      <c r="C131" s="63" t="s">
        <v>121</v>
      </c>
      <c r="D131" s="56">
        <f t="shared" si="12"/>
        <v>0</v>
      </c>
      <c r="E131" s="58"/>
      <c r="F131" s="58"/>
      <c r="G131" s="56">
        <f t="shared" si="13"/>
        <v>0</v>
      </c>
      <c r="H131" s="58"/>
      <c r="I131" s="58"/>
    </row>
    <row r="132" spans="1:9" x14ac:dyDescent="0.2">
      <c r="A132" s="71" t="s">
        <v>97</v>
      </c>
      <c r="B132" s="63" t="s">
        <v>121</v>
      </c>
      <c r="C132" s="63" t="s">
        <v>121</v>
      </c>
      <c r="D132" s="56">
        <f t="shared" si="12"/>
        <v>0</v>
      </c>
      <c r="E132" s="58"/>
      <c r="F132" s="58"/>
      <c r="G132" s="56">
        <f t="shared" si="13"/>
        <v>0</v>
      </c>
      <c r="H132" s="58"/>
      <c r="I132" s="58"/>
    </row>
    <row r="133" spans="1:9" x14ac:dyDescent="0.2">
      <c r="A133" s="71" t="s">
        <v>98</v>
      </c>
      <c r="B133" s="63" t="s">
        <v>121</v>
      </c>
      <c r="C133" s="63" t="s">
        <v>121</v>
      </c>
      <c r="D133" s="56">
        <f t="shared" si="12"/>
        <v>0</v>
      </c>
      <c r="E133" s="58"/>
      <c r="F133" s="58"/>
      <c r="G133" s="56">
        <f t="shared" si="13"/>
        <v>0</v>
      </c>
      <c r="H133" s="58"/>
      <c r="I133" s="58"/>
    </row>
    <row r="134" spans="1:9" x14ac:dyDescent="0.2">
      <c r="A134" s="71" t="s">
        <v>99</v>
      </c>
      <c r="B134" s="63" t="s">
        <v>121</v>
      </c>
      <c r="C134" s="63" t="s">
        <v>121</v>
      </c>
      <c r="D134" s="56">
        <f t="shared" si="12"/>
        <v>0</v>
      </c>
      <c r="E134" s="58"/>
      <c r="F134" s="58"/>
      <c r="G134" s="56">
        <f t="shared" si="13"/>
        <v>0</v>
      </c>
      <c r="H134" s="58"/>
      <c r="I134" s="58"/>
    </row>
    <row r="135" spans="1:9" x14ac:dyDescent="0.2">
      <c r="A135" s="71" t="s">
        <v>100</v>
      </c>
      <c r="B135" s="63" t="s">
        <v>121</v>
      </c>
      <c r="C135" s="63" t="s">
        <v>121</v>
      </c>
      <c r="D135" s="56">
        <f t="shared" si="12"/>
        <v>0</v>
      </c>
      <c r="E135" s="58"/>
      <c r="F135" s="58"/>
      <c r="G135" s="56">
        <f t="shared" si="13"/>
        <v>0</v>
      </c>
      <c r="H135" s="58"/>
      <c r="I135" s="58"/>
    </row>
    <row r="136" spans="1:9" x14ac:dyDescent="0.2">
      <c r="A136" s="71" t="s">
        <v>101</v>
      </c>
      <c r="B136" s="63" t="s">
        <v>121</v>
      </c>
      <c r="C136" s="63" t="s">
        <v>121</v>
      </c>
      <c r="D136" s="56">
        <f t="shared" si="12"/>
        <v>0</v>
      </c>
      <c r="E136" s="58"/>
      <c r="F136" s="58"/>
      <c r="G136" s="56">
        <f t="shared" si="13"/>
        <v>0</v>
      </c>
      <c r="H136" s="58"/>
      <c r="I136" s="58"/>
    </row>
    <row r="137" spans="1:9" ht="25.5" x14ac:dyDescent="0.2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3"/>
        <v>0</v>
      </c>
      <c r="H137" s="56">
        <f t="shared" ref="H137:I137" si="22">+H138+H139+H140+H141</f>
        <v>0</v>
      </c>
      <c r="I137" s="56">
        <f t="shared" si="22"/>
        <v>0</v>
      </c>
    </row>
    <row r="138" spans="1:9" x14ac:dyDescent="0.2">
      <c r="A138" s="71" t="s">
        <v>103</v>
      </c>
      <c r="B138" s="63" t="s">
        <v>121</v>
      </c>
      <c r="C138" s="63" t="s">
        <v>121</v>
      </c>
      <c r="D138" s="56">
        <f t="shared" si="12"/>
        <v>0</v>
      </c>
      <c r="E138" s="58"/>
      <c r="F138" s="58"/>
      <c r="G138" s="56">
        <f t="shared" si="13"/>
        <v>0</v>
      </c>
      <c r="H138" s="58"/>
      <c r="I138" s="58"/>
    </row>
    <row r="139" spans="1:9" x14ac:dyDescent="0.2">
      <c r="A139" s="71" t="s">
        <v>104</v>
      </c>
      <c r="B139" s="63" t="s">
        <v>121</v>
      </c>
      <c r="C139" s="63" t="s">
        <v>121</v>
      </c>
      <c r="D139" s="56">
        <f t="shared" si="12"/>
        <v>0</v>
      </c>
      <c r="E139" s="58"/>
      <c r="F139" s="58"/>
      <c r="G139" s="56">
        <f t="shared" si="13"/>
        <v>0</v>
      </c>
      <c r="H139" s="58"/>
      <c r="I139" s="58"/>
    </row>
    <row r="140" spans="1:9" ht="25.5" x14ac:dyDescent="0.2">
      <c r="A140" s="71" t="s">
        <v>105</v>
      </c>
      <c r="B140" s="63" t="s">
        <v>121</v>
      </c>
      <c r="C140" s="63" t="s">
        <v>121</v>
      </c>
      <c r="D140" s="56">
        <f t="shared" si="12"/>
        <v>0</v>
      </c>
      <c r="E140" s="58"/>
      <c r="F140" s="58"/>
      <c r="G140" s="56">
        <f t="shared" si="13"/>
        <v>0</v>
      </c>
      <c r="H140" s="58"/>
      <c r="I140" s="58"/>
    </row>
    <row r="141" spans="1:9" x14ac:dyDescent="0.2">
      <c r="A141" s="71" t="s">
        <v>138</v>
      </c>
      <c r="B141" s="63" t="s">
        <v>121</v>
      </c>
      <c r="C141" s="63" t="s">
        <v>121</v>
      </c>
      <c r="D141" s="56">
        <f t="shared" si="12"/>
        <v>0</v>
      </c>
      <c r="E141" s="58"/>
      <c r="F141" s="58"/>
      <c r="G141" s="56">
        <f t="shared" si="13"/>
        <v>0</v>
      </c>
      <c r="H141" s="58"/>
      <c r="I141" s="58"/>
    </row>
    <row r="142" spans="1:9" x14ac:dyDescent="0.2">
      <c r="A142" s="70" t="s">
        <v>106</v>
      </c>
      <c r="B142" s="56"/>
      <c r="C142" s="58"/>
      <c r="D142" s="56">
        <f t="shared" si="12"/>
        <v>0</v>
      </c>
      <c r="E142" s="58"/>
      <c r="F142" s="58"/>
      <c r="G142" s="56">
        <f t="shared" si="13"/>
        <v>0</v>
      </c>
      <c r="H142" s="58"/>
      <c r="I142" s="58"/>
    </row>
    <row r="143" spans="1:9" x14ac:dyDescent="0.2">
      <c r="A143" s="70" t="s">
        <v>107</v>
      </c>
      <c r="B143" s="56"/>
      <c r="C143" s="58"/>
      <c r="D143" s="56">
        <f t="shared" si="12"/>
        <v>0</v>
      </c>
      <c r="E143" s="58"/>
      <c r="F143" s="58"/>
      <c r="G143" s="56">
        <f t="shared" si="13"/>
        <v>0</v>
      </c>
      <c r="H143" s="58"/>
      <c r="I143" s="58"/>
    </row>
    <row r="144" spans="1:9" x14ac:dyDescent="0.2">
      <c r="A144" s="72" t="s">
        <v>108</v>
      </c>
      <c r="B144" s="56">
        <v>16353.54</v>
      </c>
      <c r="C144" s="56">
        <v>16353.54</v>
      </c>
      <c r="D144" s="56">
        <f t="shared" si="12"/>
        <v>0</v>
      </c>
      <c r="E144" s="58"/>
      <c r="F144" s="58"/>
      <c r="G144" s="56">
        <f t="shared" si="13"/>
        <v>14430.04</v>
      </c>
      <c r="H144" s="58">
        <v>1376.88</v>
      </c>
      <c r="I144" s="58">
        <v>13053.16</v>
      </c>
    </row>
    <row r="145" spans="1:9" x14ac:dyDescent="0.2">
      <c r="A145" s="73" t="s">
        <v>142</v>
      </c>
      <c r="B145" s="56">
        <f>+B146</f>
        <v>224</v>
      </c>
      <c r="C145" s="56">
        <f t="shared" ref="C145:I145" si="23">+C146</f>
        <v>224</v>
      </c>
      <c r="D145" s="56">
        <f t="shared" si="23"/>
        <v>0</v>
      </c>
      <c r="E145" s="56">
        <f t="shared" si="23"/>
        <v>0</v>
      </c>
      <c r="F145" s="56">
        <f t="shared" si="23"/>
        <v>0</v>
      </c>
      <c r="G145" s="56">
        <f t="shared" si="23"/>
        <v>208</v>
      </c>
      <c r="H145" s="56">
        <f t="shared" si="23"/>
        <v>208</v>
      </c>
      <c r="I145" s="56">
        <f t="shared" si="23"/>
        <v>0</v>
      </c>
    </row>
    <row r="146" spans="1:9" x14ac:dyDescent="0.2">
      <c r="A146" s="74" t="s">
        <v>143</v>
      </c>
      <c r="B146" s="56">
        <v>224</v>
      </c>
      <c r="C146" s="56">
        <v>224</v>
      </c>
      <c r="D146" s="56">
        <f>+E146+F146</f>
        <v>0</v>
      </c>
      <c r="E146" s="58"/>
      <c r="F146" s="58"/>
      <c r="G146" s="56">
        <f>+H146+I146</f>
        <v>208</v>
      </c>
      <c r="H146" s="58">
        <v>208</v>
      </c>
      <c r="I146" s="58"/>
    </row>
    <row r="147" spans="1:9" ht="27.75" x14ac:dyDescent="0.25">
      <c r="A147" s="59" t="s">
        <v>175</v>
      </c>
      <c r="B147" s="56">
        <f>+B148+B149+B152+B150+B151</f>
        <v>17044.14</v>
      </c>
      <c r="C147" s="56">
        <f t="shared" ref="C147:H147" si="24">+C148+C149+C152+C150+C151</f>
        <v>17044.14</v>
      </c>
      <c r="D147" s="56">
        <f t="shared" si="24"/>
        <v>3192.4900000000002</v>
      </c>
      <c r="E147" s="56">
        <f t="shared" si="24"/>
        <v>2976.88</v>
      </c>
      <c r="F147" s="56">
        <f t="shared" si="24"/>
        <v>215.61</v>
      </c>
      <c r="G147" s="56">
        <f t="shared" si="24"/>
        <v>15134.62</v>
      </c>
      <c r="H147" s="56">
        <f t="shared" si="24"/>
        <v>11698.99</v>
      </c>
      <c r="I147" s="56">
        <f>+I148+I149+I152+I150+I151</f>
        <v>3435.63</v>
      </c>
    </row>
    <row r="148" spans="1:9" x14ac:dyDescent="0.2">
      <c r="A148" s="71" t="s">
        <v>111</v>
      </c>
      <c r="B148" s="56">
        <v>14641.37</v>
      </c>
      <c r="C148" s="56">
        <v>14641.37</v>
      </c>
      <c r="D148" s="56">
        <f t="shared" ref="D148:D152" si="25">+E148+F148</f>
        <v>3192.4900000000002</v>
      </c>
      <c r="E148" s="58">
        <v>2976.88</v>
      </c>
      <c r="F148" s="58">
        <v>215.61</v>
      </c>
      <c r="G148" s="56">
        <f t="shared" ref="G148:G152" si="26">+H148+I148</f>
        <v>13476.580000000002</v>
      </c>
      <c r="H148" s="58">
        <v>10040.950000000001</v>
      </c>
      <c r="I148" s="58">
        <v>3435.63</v>
      </c>
    </row>
    <row r="149" spans="1:9" x14ac:dyDescent="0.2">
      <c r="A149" s="71" t="s">
        <v>137</v>
      </c>
      <c r="B149" s="56"/>
      <c r="C149" s="58"/>
      <c r="D149" s="56">
        <f t="shared" si="25"/>
        <v>0</v>
      </c>
      <c r="E149" s="58"/>
      <c r="F149" s="58"/>
      <c r="G149" s="56">
        <f t="shared" si="26"/>
        <v>0</v>
      </c>
      <c r="H149" s="58"/>
      <c r="I149" s="58"/>
    </row>
    <row r="150" spans="1:9" x14ac:dyDescent="0.2">
      <c r="A150" s="71" t="s">
        <v>141</v>
      </c>
      <c r="B150" s="56">
        <v>1789.72</v>
      </c>
      <c r="C150" s="56">
        <v>1789.72</v>
      </c>
      <c r="D150" s="56">
        <f t="shared" si="25"/>
        <v>0</v>
      </c>
      <c r="E150" s="58"/>
      <c r="F150" s="58"/>
      <c r="G150" s="56">
        <f t="shared" si="26"/>
        <v>1138.05</v>
      </c>
      <c r="H150" s="58">
        <v>1138.05</v>
      </c>
      <c r="I150" s="58"/>
    </row>
    <row r="151" spans="1:9" x14ac:dyDescent="0.2">
      <c r="A151" s="71" t="s">
        <v>140</v>
      </c>
      <c r="B151" s="56"/>
      <c r="C151" s="58"/>
      <c r="D151" s="56">
        <f t="shared" si="25"/>
        <v>0</v>
      </c>
      <c r="E151" s="58"/>
      <c r="F151" s="58"/>
      <c r="G151" s="56">
        <f t="shared" si="26"/>
        <v>0</v>
      </c>
      <c r="H151" s="58"/>
      <c r="I151" s="58"/>
    </row>
    <row r="152" spans="1:9" x14ac:dyDescent="0.2">
      <c r="A152" s="71" t="s">
        <v>133</v>
      </c>
      <c r="B152" s="56">
        <v>613.04999999999995</v>
      </c>
      <c r="C152" s="56">
        <v>613.04999999999995</v>
      </c>
      <c r="D152" s="56">
        <f t="shared" si="25"/>
        <v>0</v>
      </c>
      <c r="E152" s="58"/>
      <c r="F152" s="58"/>
      <c r="G152" s="56">
        <f t="shared" si="26"/>
        <v>519.99</v>
      </c>
      <c r="H152" s="58">
        <v>519.99</v>
      </c>
      <c r="I152" s="58"/>
    </row>
    <row r="153" spans="1:9" x14ac:dyDescent="0.2">
      <c r="A153" s="75" t="s">
        <v>109</v>
      </c>
      <c r="B153" s="56">
        <f t="shared" ref="B153:I153" si="27">+B10+B17+B30+B33+B70+B71+B85+B90+B94+B105+B106+B121+B124+B144+B145</f>
        <v>119157.91</v>
      </c>
      <c r="C153" s="56">
        <f t="shared" si="27"/>
        <v>119157.91</v>
      </c>
      <c r="D153" s="56">
        <f t="shared" si="27"/>
        <v>6811.78</v>
      </c>
      <c r="E153" s="56">
        <f t="shared" si="27"/>
        <v>430.62</v>
      </c>
      <c r="F153" s="56">
        <f t="shared" si="27"/>
        <v>6381.16</v>
      </c>
      <c r="G153" s="56">
        <f t="shared" si="27"/>
        <v>102731.26000000001</v>
      </c>
      <c r="H153" s="56">
        <f t="shared" si="27"/>
        <v>16835.14</v>
      </c>
      <c r="I153" s="56">
        <f t="shared" si="27"/>
        <v>85896.12000000001</v>
      </c>
    </row>
    <row r="154" spans="1:9" ht="12.75" customHeight="1" x14ac:dyDescent="0.2">
      <c r="A154" s="72" t="s">
        <v>112</v>
      </c>
      <c r="B154" s="56">
        <f t="shared" ref="B154:I154" si="28">B11+B18+B30+B37+B70+B71+B122+B90</f>
        <v>93146.17</v>
      </c>
      <c r="C154" s="56">
        <f t="shared" si="28"/>
        <v>93146.17</v>
      </c>
      <c r="D154" s="56">
        <f t="shared" si="28"/>
        <v>6629.4800000000005</v>
      </c>
      <c r="E154" s="56">
        <f t="shared" si="28"/>
        <v>426.28999999999996</v>
      </c>
      <c r="F154" s="56">
        <f t="shared" si="28"/>
        <v>6203.1900000000005</v>
      </c>
      <c r="G154" s="56">
        <f>G11+G18+G30+G37+G70+G71+G122+G90</f>
        <v>80179.69</v>
      </c>
      <c r="H154" s="56">
        <f t="shared" si="28"/>
        <v>9268.7100000000009</v>
      </c>
      <c r="I154" s="56">
        <f t="shared" si="28"/>
        <v>70910.98</v>
      </c>
    </row>
    <row r="155" spans="1:9" x14ac:dyDescent="0.2">
      <c r="A155" s="72" t="s">
        <v>113</v>
      </c>
      <c r="B155" s="56">
        <f>B13++B19+B23+B85+B94+B105+B106+B123+B124-B126+B34</f>
        <v>6333.06</v>
      </c>
      <c r="C155" s="56">
        <f t="shared" ref="C155:I155" si="29">C13++C19+C23+C85+C94+C105+C106+C123+C124-C126+C34</f>
        <v>6333.06</v>
      </c>
      <c r="D155" s="56">
        <f t="shared" si="29"/>
        <v>182.3</v>
      </c>
      <c r="E155" s="56">
        <f t="shared" si="29"/>
        <v>4.33</v>
      </c>
      <c r="F155" s="56">
        <f t="shared" si="29"/>
        <v>177.97</v>
      </c>
      <c r="G155" s="56">
        <f t="shared" si="29"/>
        <v>5309.75</v>
      </c>
      <c r="H155" s="56">
        <f t="shared" si="29"/>
        <v>3377.77</v>
      </c>
      <c r="I155" s="56">
        <f t="shared" si="29"/>
        <v>1931.98</v>
      </c>
    </row>
    <row r="156" spans="1:9" x14ac:dyDescent="0.2">
      <c r="A156" s="76"/>
      <c r="B156" s="77"/>
    </row>
    <row r="157" spans="1:9" x14ac:dyDescent="0.2">
      <c r="A157" s="78"/>
      <c r="B157" s="77"/>
    </row>
    <row r="158" spans="1:9" x14ac:dyDescent="0.2">
      <c r="A158" s="79" t="s">
        <v>154</v>
      </c>
      <c r="B158" s="80"/>
      <c r="C158" s="81"/>
      <c r="D158" s="81"/>
      <c r="E158" s="81"/>
      <c r="G158" s="81"/>
    </row>
    <row r="159" spans="1:9" x14ac:dyDescent="0.2">
      <c r="A159" s="81"/>
      <c r="B159" s="80"/>
      <c r="C159" s="81"/>
      <c r="D159" s="81"/>
      <c r="E159" s="81"/>
    </row>
    <row r="160" spans="1:9" x14ac:dyDescent="0.2">
      <c r="A160" s="81"/>
      <c r="B160" s="82"/>
      <c r="C160" s="81"/>
      <c r="D160" s="81"/>
      <c r="E160" s="81"/>
    </row>
    <row r="161" spans="1:5" x14ac:dyDescent="0.2">
      <c r="A161" s="81"/>
      <c r="B161" s="82"/>
      <c r="C161" s="81"/>
      <c r="D161" s="81"/>
      <c r="E161" s="81"/>
    </row>
    <row r="162" spans="1:5" x14ac:dyDescent="0.2">
      <c r="A162" s="81" t="s">
        <v>155</v>
      </c>
      <c r="B162" s="82"/>
      <c r="C162" s="81" t="s">
        <v>156</v>
      </c>
      <c r="D162" s="81"/>
      <c r="E162" s="81"/>
    </row>
    <row r="163" spans="1:5" x14ac:dyDescent="0.2">
      <c r="A163" s="79" t="s">
        <v>177</v>
      </c>
      <c r="B163" s="80"/>
      <c r="C163" s="81" t="s">
        <v>157</v>
      </c>
      <c r="D163" s="81"/>
      <c r="E163" s="81"/>
    </row>
    <row r="164" spans="1:5" x14ac:dyDescent="0.2">
      <c r="A164" s="81"/>
      <c r="B164" s="82"/>
      <c r="C164" s="81"/>
      <c r="D164" s="81"/>
      <c r="E164" s="81"/>
    </row>
    <row r="165" spans="1:5" x14ac:dyDescent="0.2">
      <c r="A165" s="81"/>
      <c r="B165" s="82"/>
      <c r="C165" s="81"/>
      <c r="D165" s="81"/>
      <c r="E165" s="81"/>
    </row>
    <row r="166" spans="1:5" x14ac:dyDescent="0.2">
      <c r="A166" s="81"/>
      <c r="B166" s="80"/>
      <c r="C166" s="81"/>
      <c r="D166" s="81"/>
      <c r="E166" s="81"/>
    </row>
    <row r="167" spans="1:5" x14ac:dyDescent="0.2">
      <c r="A167" s="81"/>
      <c r="B167" s="82"/>
      <c r="C167" s="81"/>
      <c r="D167" s="81"/>
      <c r="E167" s="81"/>
    </row>
    <row r="168" spans="1:5" x14ac:dyDescent="0.2">
      <c r="A168" s="81"/>
      <c r="B168" s="82"/>
      <c r="C168" s="81" t="s">
        <v>158</v>
      </c>
      <c r="D168" s="81"/>
      <c r="E168" s="51" t="s">
        <v>160</v>
      </c>
    </row>
    <row r="169" spans="1:5" x14ac:dyDescent="0.2">
      <c r="A169" s="81"/>
      <c r="B169" s="82"/>
      <c r="C169" s="81" t="s">
        <v>159</v>
      </c>
      <c r="D169" s="81"/>
      <c r="E169" s="51" t="s">
        <v>161</v>
      </c>
    </row>
    <row r="170" spans="1:5" x14ac:dyDescent="0.2">
      <c r="B170" s="83"/>
    </row>
    <row r="171" spans="1:5" x14ac:dyDescent="0.2">
      <c r="A171" s="78"/>
      <c r="B171" s="77"/>
    </row>
    <row r="173" spans="1:5" x14ac:dyDescent="0.2">
      <c r="A173" s="84"/>
      <c r="B173" s="77"/>
    </row>
    <row r="174" spans="1:5" x14ac:dyDescent="0.2">
      <c r="B174" s="83"/>
    </row>
    <row r="175" spans="1:5" x14ac:dyDescent="0.2">
      <c r="B175" s="83"/>
    </row>
    <row r="176" spans="1:5" x14ac:dyDescent="0.2">
      <c r="A176" s="84"/>
      <c r="B176" s="77"/>
    </row>
    <row r="177" spans="1:4" x14ac:dyDescent="0.2">
      <c r="B177" s="83"/>
    </row>
    <row r="178" spans="1:4" x14ac:dyDescent="0.2">
      <c r="B178" s="83"/>
    </row>
    <row r="179" spans="1:4" x14ac:dyDescent="0.2">
      <c r="A179" s="78"/>
      <c r="B179" s="77"/>
    </row>
    <row r="180" spans="1:4" x14ac:dyDescent="0.2">
      <c r="A180" s="78"/>
      <c r="B180" s="77"/>
    </row>
    <row r="181" spans="1:4" x14ac:dyDescent="0.2">
      <c r="A181" s="52"/>
      <c r="B181" s="77"/>
    </row>
    <row r="183" spans="1:4" ht="15.75" x14ac:dyDescent="0.25">
      <c r="B183" s="85"/>
    </row>
    <row r="190" spans="1:4" x14ac:dyDescent="0.2">
      <c r="D190" s="51">
        <v>92240</v>
      </c>
    </row>
    <row r="191" spans="1:4" x14ac:dyDescent="0.2">
      <c r="D191" s="51">
        <v>105.39</v>
      </c>
    </row>
    <row r="192" spans="1:4" x14ac:dyDescent="0.2">
      <c r="D192" s="51">
        <v>249667.04</v>
      </c>
    </row>
    <row r="193" spans="4:4" x14ac:dyDescent="0.2">
      <c r="D193" s="51">
        <v>6245.56</v>
      </c>
    </row>
    <row r="194" spans="4:4" x14ac:dyDescent="0.2">
      <c r="D194" s="51">
        <v>0</v>
      </c>
    </row>
    <row r="195" spans="4:4" x14ac:dyDescent="0.2">
      <c r="D195" s="51">
        <v>2091.9499999999998</v>
      </c>
    </row>
    <row r="196" spans="4:4" x14ac:dyDescent="0.2">
      <c r="D196" s="51">
        <v>54106.48</v>
      </c>
    </row>
    <row r="197" spans="4:4" x14ac:dyDescent="0.2">
      <c r="D197" s="51">
        <v>75227.179999999993</v>
      </c>
    </row>
    <row r="198" spans="4:4" x14ac:dyDescent="0.2">
      <c r="D198" s="51">
        <v>10856.4</v>
      </c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B23" sqref="B23:C23"/>
      <selection pane="topRight" activeCell="B23" sqref="B23:C23"/>
      <selection pane="bottomLeft" activeCell="B23" sqref="B23:C23"/>
      <selection pane="bottomRight" activeCell="K12" sqref="K12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86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3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178</v>
      </c>
      <c r="D7" s="90" t="s">
        <v>179</v>
      </c>
      <c r="E7" s="90"/>
      <c r="F7" s="90"/>
      <c r="G7" s="90" t="s">
        <v>180</v>
      </c>
      <c r="H7" s="90"/>
      <c r="I7" s="90"/>
    </row>
    <row r="8" spans="1:9" s="54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5" t="s">
        <v>1</v>
      </c>
      <c r="B10" s="56">
        <f>+B11+B12+B13+B14+B15+B16</f>
        <v>7.01</v>
      </c>
      <c r="C10" s="56">
        <f t="shared" ref="C10:I10" si="0">+C11+C12+C13+C14+C15+C16</f>
        <v>7.01</v>
      </c>
      <c r="D10" s="56">
        <f>+E10+F10</f>
        <v>-0.01</v>
      </c>
      <c r="E10" s="56">
        <f t="shared" si="0"/>
        <v>0</v>
      </c>
      <c r="F10" s="56">
        <f t="shared" si="0"/>
        <v>-0.01</v>
      </c>
      <c r="G10" s="56">
        <f t="shared" si="0"/>
        <v>6.75</v>
      </c>
      <c r="H10" s="56">
        <f t="shared" si="0"/>
        <v>3.48</v>
      </c>
      <c r="I10" s="56">
        <f t="shared" si="0"/>
        <v>3.27</v>
      </c>
    </row>
    <row r="11" spans="1:9" x14ac:dyDescent="0.2">
      <c r="A11" s="57" t="s">
        <v>2</v>
      </c>
      <c r="B11" s="56">
        <v>7.01</v>
      </c>
      <c r="C11" s="56">
        <v>7.01</v>
      </c>
      <c r="D11" s="56">
        <f t="shared" ref="D11:D80" si="1">+E11+F11</f>
        <v>-0.01</v>
      </c>
      <c r="E11" s="58"/>
      <c r="F11" s="58">
        <v>-0.01</v>
      </c>
      <c r="G11" s="56">
        <f t="shared" ref="G11:G80" si="2">+H11+I11</f>
        <v>6.75</v>
      </c>
      <c r="H11" s="58">
        <v>3.48</v>
      </c>
      <c r="I11" s="58">
        <v>3.27</v>
      </c>
    </row>
    <row r="12" spans="1:9" ht="25.5" x14ac:dyDescent="0.2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5.5" x14ac:dyDescent="0.2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">
      <c r="A15" s="57" t="s">
        <v>6</v>
      </c>
      <c r="B15" s="56"/>
      <c r="C15" s="58"/>
      <c r="D15" s="56">
        <f t="shared" si="1"/>
        <v>0</v>
      </c>
      <c r="E15" s="58"/>
      <c r="F15" s="58"/>
      <c r="G15" s="56">
        <f t="shared" si="2"/>
        <v>0</v>
      </c>
      <c r="H15" s="58"/>
      <c r="I15" s="58"/>
    </row>
    <row r="16" spans="1:9" ht="24" customHeight="1" x14ac:dyDescent="0.2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">
      <c r="A17" s="59" t="s">
        <v>8</v>
      </c>
      <c r="B17" s="56">
        <f>+B18+B19+B23+B22</f>
        <v>18.240000000000002</v>
      </c>
      <c r="C17" s="56">
        <f t="shared" ref="C17:I17" si="3">+C18+C19+C23+C22</f>
        <v>18.240000000000002</v>
      </c>
      <c r="D17" s="56">
        <f t="shared" si="1"/>
        <v>0.54</v>
      </c>
      <c r="E17" s="56">
        <f t="shared" si="3"/>
        <v>0</v>
      </c>
      <c r="F17" s="56">
        <f t="shared" si="3"/>
        <v>0.54</v>
      </c>
      <c r="G17" s="56">
        <f t="shared" si="2"/>
        <v>16.5</v>
      </c>
      <c r="H17" s="56">
        <f t="shared" si="3"/>
        <v>6.74</v>
      </c>
      <c r="I17" s="56">
        <f t="shared" si="3"/>
        <v>9.76</v>
      </c>
    </row>
    <row r="18" spans="1:9" x14ac:dyDescent="0.2">
      <c r="A18" s="60" t="s">
        <v>9</v>
      </c>
      <c r="B18" s="61">
        <v>9.69</v>
      </c>
      <c r="C18" s="61">
        <v>9.69</v>
      </c>
      <c r="D18" s="56">
        <f t="shared" si="1"/>
        <v>0.54</v>
      </c>
      <c r="E18" s="58">
        <v>0</v>
      </c>
      <c r="F18" s="58">
        <v>0.54</v>
      </c>
      <c r="G18" s="56">
        <f t="shared" si="2"/>
        <v>8.08</v>
      </c>
      <c r="H18" s="58">
        <v>0</v>
      </c>
      <c r="I18" s="58">
        <v>8.08</v>
      </c>
    </row>
    <row r="19" spans="1:9" x14ac:dyDescent="0.2">
      <c r="A19" s="62" t="s">
        <v>10</v>
      </c>
      <c r="B19" s="61">
        <v>1.8</v>
      </c>
      <c r="C19" s="61">
        <v>1.8</v>
      </c>
      <c r="D19" s="56">
        <f t="shared" si="1"/>
        <v>0</v>
      </c>
      <c r="E19" s="58">
        <f>+E20+E21</f>
        <v>0</v>
      </c>
      <c r="F19" s="58">
        <f>+F20+F21</f>
        <v>0</v>
      </c>
      <c r="G19" s="56">
        <f t="shared" si="2"/>
        <v>1.68</v>
      </c>
      <c r="H19" s="58">
        <f t="shared" ref="H19:I19" si="4">+H20+H21</f>
        <v>0</v>
      </c>
      <c r="I19" s="58">
        <f t="shared" si="4"/>
        <v>1.68</v>
      </c>
    </row>
    <row r="20" spans="1:9" x14ac:dyDescent="0.2">
      <c r="A20" s="58" t="s">
        <v>126</v>
      </c>
      <c r="B20" s="63" t="s">
        <v>121</v>
      </c>
      <c r="C20" s="63" t="s">
        <v>121</v>
      </c>
      <c r="D20" s="56">
        <f t="shared" si="1"/>
        <v>0</v>
      </c>
      <c r="E20" s="58"/>
      <c r="F20" s="58">
        <v>0</v>
      </c>
      <c r="G20" s="56">
        <f t="shared" si="2"/>
        <v>1.68</v>
      </c>
      <c r="H20" s="58"/>
      <c r="I20" s="58">
        <v>1.68</v>
      </c>
    </row>
    <row r="21" spans="1:9" x14ac:dyDescent="0.2">
      <c r="A21" s="58" t="s">
        <v>127</v>
      </c>
      <c r="B21" s="63" t="s">
        <v>121</v>
      </c>
      <c r="C21" s="63" t="s">
        <v>121</v>
      </c>
      <c r="D21" s="56">
        <f t="shared" si="1"/>
        <v>0</v>
      </c>
      <c r="E21" s="58"/>
      <c r="F21" s="58">
        <v>0</v>
      </c>
      <c r="G21" s="56">
        <f t="shared" si="2"/>
        <v>0</v>
      </c>
      <c r="H21" s="58"/>
      <c r="I21" s="58">
        <v>0</v>
      </c>
    </row>
    <row r="22" spans="1:9" ht="25.5" x14ac:dyDescent="0.2">
      <c r="A22" s="64" t="s">
        <v>11</v>
      </c>
      <c r="B22" s="61"/>
      <c r="C22" s="58"/>
      <c r="D22" s="56">
        <f t="shared" si="1"/>
        <v>0</v>
      </c>
      <c r="E22" s="58"/>
      <c r="F22" s="58"/>
      <c r="G22" s="56">
        <f t="shared" si="2"/>
        <v>0</v>
      </c>
      <c r="H22" s="58"/>
      <c r="I22" s="58"/>
    </row>
    <row r="23" spans="1:9" ht="25.5" x14ac:dyDescent="0.2">
      <c r="A23" s="64" t="s">
        <v>120</v>
      </c>
      <c r="B23" s="61">
        <v>6.75</v>
      </c>
      <c r="C23" s="61">
        <v>6.75</v>
      </c>
      <c r="D23" s="56">
        <f t="shared" si="1"/>
        <v>0</v>
      </c>
      <c r="E23" s="61"/>
      <c r="F23" s="61">
        <f t="shared" ref="F23:I23" si="5">+F24+F25+F26+F27+F28+F29</f>
        <v>0</v>
      </c>
      <c r="G23" s="56">
        <f t="shared" si="2"/>
        <v>6.74</v>
      </c>
      <c r="H23" s="61">
        <f t="shared" si="5"/>
        <v>6.74</v>
      </c>
      <c r="I23" s="61">
        <f t="shared" si="5"/>
        <v>0</v>
      </c>
    </row>
    <row r="24" spans="1:9" x14ac:dyDescent="0.2">
      <c r="A24" s="64" t="s">
        <v>12</v>
      </c>
      <c r="B24" s="63" t="s">
        <v>121</v>
      </c>
      <c r="C24" s="63" t="s">
        <v>121</v>
      </c>
      <c r="D24" s="56">
        <f t="shared" si="1"/>
        <v>0</v>
      </c>
      <c r="E24" s="58"/>
      <c r="F24" s="58"/>
      <c r="G24" s="56">
        <f t="shared" si="2"/>
        <v>0</v>
      </c>
      <c r="H24" s="58"/>
      <c r="I24" s="58"/>
    </row>
    <row r="25" spans="1:9" x14ac:dyDescent="0.2">
      <c r="A25" s="64" t="s">
        <v>13</v>
      </c>
      <c r="B25" s="63" t="s">
        <v>121</v>
      </c>
      <c r="C25" s="63" t="s">
        <v>121</v>
      </c>
      <c r="D25" s="56">
        <f t="shared" si="1"/>
        <v>0</v>
      </c>
      <c r="E25" s="58"/>
      <c r="F25" s="58"/>
      <c r="G25" s="56">
        <f t="shared" si="2"/>
        <v>0</v>
      </c>
      <c r="H25" s="58"/>
      <c r="I25" s="58"/>
    </row>
    <row r="26" spans="1:9" x14ac:dyDescent="0.2">
      <c r="A26" s="64" t="s">
        <v>14</v>
      </c>
      <c r="B26" s="63" t="s">
        <v>121</v>
      </c>
      <c r="C26" s="63" t="s">
        <v>121</v>
      </c>
      <c r="D26" s="56">
        <f t="shared" si="1"/>
        <v>0</v>
      </c>
      <c r="E26" s="58"/>
      <c r="F26" s="58"/>
      <c r="G26" s="56">
        <f t="shared" si="2"/>
        <v>0</v>
      </c>
      <c r="H26" s="58"/>
      <c r="I26" s="58"/>
    </row>
    <row r="27" spans="1:9" x14ac:dyDescent="0.2">
      <c r="A27" s="64" t="s">
        <v>15</v>
      </c>
      <c r="B27" s="63" t="s">
        <v>121</v>
      </c>
      <c r="C27" s="63" t="s">
        <v>121</v>
      </c>
      <c r="D27" s="56">
        <f t="shared" si="1"/>
        <v>0</v>
      </c>
      <c r="E27" s="58"/>
      <c r="F27" s="58"/>
      <c r="G27" s="56">
        <f t="shared" si="2"/>
        <v>6.74</v>
      </c>
      <c r="H27" s="58">
        <v>6.74</v>
      </c>
      <c r="I27" s="58"/>
    </row>
    <row r="28" spans="1:9" x14ac:dyDescent="0.2">
      <c r="A28" s="64" t="s">
        <v>16</v>
      </c>
      <c r="B28" s="63" t="s">
        <v>121</v>
      </c>
      <c r="C28" s="63" t="s">
        <v>121</v>
      </c>
      <c r="D28" s="56">
        <f t="shared" si="1"/>
        <v>0</v>
      </c>
      <c r="E28" s="58"/>
      <c r="F28" s="58"/>
      <c r="G28" s="56">
        <f t="shared" si="2"/>
        <v>0</v>
      </c>
      <c r="H28" s="58"/>
      <c r="I28" s="58"/>
    </row>
    <row r="29" spans="1:9" x14ac:dyDescent="0.2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0</v>
      </c>
      <c r="H29" s="58"/>
      <c r="I29" s="58"/>
    </row>
    <row r="30" spans="1:9" x14ac:dyDescent="0.2">
      <c r="A30" s="59" t="s">
        <v>163</v>
      </c>
      <c r="B30" s="56">
        <f>+B31+B32</f>
        <v>0</v>
      </c>
      <c r="C30" s="56">
        <f t="shared" ref="C30:I30" si="6">+C31+C32</f>
        <v>0</v>
      </c>
      <c r="D30" s="56">
        <f t="shared" si="1"/>
        <v>0</v>
      </c>
      <c r="E30" s="56">
        <f t="shared" si="6"/>
        <v>0</v>
      </c>
      <c r="F30" s="56">
        <f t="shared" si="6"/>
        <v>0</v>
      </c>
      <c r="G30" s="56">
        <f t="shared" si="2"/>
        <v>0</v>
      </c>
      <c r="H30" s="56">
        <f t="shared" si="6"/>
        <v>0</v>
      </c>
      <c r="I30" s="56">
        <f t="shared" si="6"/>
        <v>0</v>
      </c>
    </row>
    <row r="31" spans="1:9" x14ac:dyDescent="0.2">
      <c r="A31" s="58" t="s">
        <v>19</v>
      </c>
      <c r="B31" s="61"/>
      <c r="C31" s="58"/>
      <c r="D31" s="56">
        <f t="shared" si="1"/>
        <v>0</v>
      </c>
      <c r="E31" s="58"/>
      <c r="F31" s="58"/>
      <c r="G31" s="56">
        <f t="shared" si="2"/>
        <v>0</v>
      </c>
      <c r="H31" s="58"/>
      <c r="I31" s="58"/>
    </row>
    <row r="32" spans="1:9" x14ac:dyDescent="0.2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">
      <c r="A33" s="59" t="s">
        <v>164</v>
      </c>
      <c r="B33" s="56">
        <f t="shared" ref="B33:C33" si="7">+B37+B34</f>
        <v>0.41</v>
      </c>
      <c r="C33" s="56">
        <f t="shared" si="7"/>
        <v>0.41</v>
      </c>
      <c r="D33" s="56">
        <f t="shared" si="1"/>
        <v>0</v>
      </c>
      <c r="E33" s="56">
        <f t="shared" ref="E33:I33" si="8">+E37+E34</f>
        <v>0</v>
      </c>
      <c r="F33" s="56">
        <f t="shared" si="8"/>
        <v>0</v>
      </c>
      <c r="G33" s="56">
        <f t="shared" si="2"/>
        <v>0</v>
      </c>
      <c r="H33" s="56">
        <f t="shared" si="8"/>
        <v>0</v>
      </c>
      <c r="I33" s="56">
        <f t="shared" si="8"/>
        <v>0</v>
      </c>
    </row>
    <row r="34" spans="1:9" x14ac:dyDescent="0.2">
      <c r="A34" s="65" t="s">
        <v>128</v>
      </c>
      <c r="B34" s="61"/>
      <c r="C34" s="61"/>
      <c r="D34" s="56">
        <f t="shared" si="1"/>
        <v>0</v>
      </c>
      <c r="E34" s="61">
        <f t="shared" ref="E34:I34" si="9">+E35+E36</f>
        <v>0</v>
      </c>
      <c r="F34" s="61">
        <f t="shared" si="9"/>
        <v>0</v>
      </c>
      <c r="G34" s="56">
        <f t="shared" si="2"/>
        <v>0</v>
      </c>
      <c r="H34" s="61">
        <f t="shared" si="9"/>
        <v>0</v>
      </c>
      <c r="I34" s="61">
        <f t="shared" si="9"/>
        <v>0</v>
      </c>
    </row>
    <row r="35" spans="1:9" x14ac:dyDescent="0.2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">
      <c r="A37" s="65" t="s">
        <v>129</v>
      </c>
      <c r="B37" s="61">
        <v>0.41</v>
      </c>
      <c r="C37" s="61">
        <v>0.41</v>
      </c>
      <c r="D37" s="56">
        <f t="shared" si="1"/>
        <v>0</v>
      </c>
      <c r="E37" s="61">
        <f>+E38+E39+E40+E41+E42+E43+E44+E45+E46+E47+E48+E49+E50+E51+E52+E53+E54+E55+E56+E57+E58+E59+E60+E61+E62+E63+E64+E65+E66+E67+E68+E69</f>
        <v>0</v>
      </c>
      <c r="F37" s="61">
        <f>+F38+F39+F40+F41+F42+F43+F44+F45+F46+F47+F48+F49+F50+F51+F52+F53+F54+F55+F56+F57+F58+F59+F60+F61+F62+F63+F64+F65+F66+F67+F68+F69</f>
        <v>0</v>
      </c>
      <c r="G37" s="56">
        <f t="shared" si="2"/>
        <v>0</v>
      </c>
      <c r="H37" s="61">
        <f>+H38+H39+H40+H41+H42+H43+H44+H45+H46+H47+H48+H49+H50+H51+H52+H53+H54+H55+H56+H57+H58+H59+H60+H61+H62+H63+H64+H65+H66+H67+H68+H69</f>
        <v>0</v>
      </c>
      <c r="I37" s="61">
        <f>+I38+I39+I40+I41+I42+I43+I44+I45+I46+I47+I48+I49+I50+I51+I52+I53+I54+I55+I56+I57+I58+I59+I60+I61+I62+I63+I64+I65+I66+I67+I68+I69</f>
        <v>0</v>
      </c>
    </row>
    <row r="38" spans="1:9" x14ac:dyDescent="0.2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0</v>
      </c>
      <c r="H39" s="58"/>
      <c r="I39" s="58"/>
    </row>
    <row r="40" spans="1:9" x14ac:dyDescent="0.2">
      <c r="A40" s="58" t="s">
        <v>24</v>
      </c>
      <c r="B40" s="63" t="s">
        <v>121</v>
      </c>
      <c r="C40" s="63" t="s">
        <v>121</v>
      </c>
      <c r="D40" s="56">
        <f t="shared" si="1"/>
        <v>0</v>
      </c>
      <c r="E40" s="58"/>
      <c r="F40" s="58"/>
      <c r="G40" s="56">
        <f t="shared" si="2"/>
        <v>0</v>
      </c>
      <c r="H40" s="58"/>
      <c r="I40" s="58"/>
    </row>
    <row r="41" spans="1:9" x14ac:dyDescent="0.2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0</v>
      </c>
      <c r="H46" s="58"/>
      <c r="I46" s="58"/>
    </row>
    <row r="47" spans="1:9" x14ac:dyDescent="0.2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">
      <c r="A49" s="58" t="s">
        <v>32</v>
      </c>
      <c r="B49" s="63" t="s">
        <v>121</v>
      </c>
      <c r="C49" s="63" t="s">
        <v>121</v>
      </c>
      <c r="D49" s="56">
        <f t="shared" si="1"/>
        <v>0</v>
      </c>
      <c r="E49" s="58"/>
      <c r="F49" s="58"/>
      <c r="G49" s="56">
        <f t="shared" si="2"/>
        <v>0</v>
      </c>
      <c r="H49" s="58"/>
      <c r="I49" s="58"/>
    </row>
    <row r="50" spans="1:9" x14ac:dyDescent="0.2">
      <c r="A50" s="58" t="s">
        <v>33</v>
      </c>
      <c r="B50" s="63" t="s">
        <v>121</v>
      </c>
      <c r="C50" s="63" t="s">
        <v>121</v>
      </c>
      <c r="D50" s="56">
        <f t="shared" si="1"/>
        <v>0</v>
      </c>
      <c r="E50" s="58"/>
      <c r="F50" s="58"/>
      <c r="G50" s="56">
        <f t="shared" si="2"/>
        <v>0</v>
      </c>
      <c r="H50" s="58"/>
      <c r="I50" s="58"/>
    </row>
    <row r="51" spans="1:9" x14ac:dyDescent="0.2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0</v>
      </c>
      <c r="H52" s="58"/>
      <c r="I52" s="58"/>
    </row>
    <row r="53" spans="1:9" x14ac:dyDescent="0.2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">
      <c r="A59" s="58" t="s">
        <v>39</v>
      </c>
      <c r="B59" s="63" t="s">
        <v>121</v>
      </c>
      <c r="C59" s="63" t="s">
        <v>121</v>
      </c>
      <c r="D59" s="56">
        <f t="shared" si="1"/>
        <v>0</v>
      </c>
      <c r="E59" s="58"/>
      <c r="F59" s="58"/>
      <c r="G59" s="56">
        <f t="shared" si="2"/>
        <v>0</v>
      </c>
      <c r="H59" s="58"/>
      <c r="I59" s="58"/>
    </row>
    <row r="60" spans="1:9" x14ac:dyDescent="0.2">
      <c r="A60" s="58" t="s">
        <v>40</v>
      </c>
      <c r="B60" s="63" t="s">
        <v>121</v>
      </c>
      <c r="C60" s="63" t="s">
        <v>121</v>
      </c>
      <c r="D60" s="56">
        <f t="shared" si="1"/>
        <v>0</v>
      </c>
      <c r="E60" s="58"/>
      <c r="F60" s="58"/>
      <c r="G60" s="56">
        <f t="shared" si="2"/>
        <v>0</v>
      </c>
      <c r="H60" s="58"/>
      <c r="I60" s="58"/>
    </row>
    <row r="61" spans="1:9" x14ac:dyDescent="0.2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0</v>
      </c>
      <c r="H61" s="58"/>
      <c r="I61" s="58"/>
    </row>
    <row r="62" spans="1:9" x14ac:dyDescent="0.2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">
      <c r="A70" s="59" t="s">
        <v>44</v>
      </c>
      <c r="B70" s="56"/>
      <c r="C70" s="58"/>
      <c r="D70" s="56">
        <f t="shared" si="1"/>
        <v>0</v>
      </c>
      <c r="E70" s="58"/>
      <c r="F70" s="58"/>
      <c r="G70" s="56">
        <f t="shared" si="2"/>
        <v>0</v>
      </c>
      <c r="H70" s="58"/>
      <c r="I70" s="58"/>
    </row>
    <row r="71" spans="1:9" x14ac:dyDescent="0.2">
      <c r="A71" s="59" t="s">
        <v>165</v>
      </c>
      <c r="B71" s="56"/>
      <c r="C71" s="56"/>
      <c r="D71" s="56">
        <f t="shared" si="1"/>
        <v>0</v>
      </c>
      <c r="E71" s="56">
        <f>+E72+E76+E80+E81+E84+E82+E83</f>
        <v>0</v>
      </c>
      <c r="F71" s="56">
        <f>+F72+F76+F80+F81+F84+F82+F83</f>
        <v>0</v>
      </c>
      <c r="G71" s="56">
        <f t="shared" si="2"/>
        <v>0</v>
      </c>
      <c r="H71" s="56">
        <f>+H72+H76+H80+H81+H84+H82+H83</f>
        <v>0</v>
      </c>
      <c r="I71" s="56">
        <f>+I72+I76+I80+I81+I84+I82+I83</f>
        <v>0</v>
      </c>
    </row>
    <row r="72" spans="1:9" x14ac:dyDescent="0.2">
      <c r="A72" s="59" t="s">
        <v>46</v>
      </c>
      <c r="B72" s="63" t="s">
        <v>121</v>
      </c>
      <c r="C72" s="63" t="s">
        <v>121</v>
      </c>
      <c r="D72" s="56">
        <f t="shared" si="1"/>
        <v>0</v>
      </c>
      <c r="E72" s="61">
        <f t="shared" ref="E72:I72" si="10">+E73+E74+E75</f>
        <v>0</v>
      </c>
      <c r="F72" s="61">
        <f t="shared" si="10"/>
        <v>0</v>
      </c>
      <c r="G72" s="56">
        <f t="shared" si="2"/>
        <v>0</v>
      </c>
      <c r="H72" s="61">
        <f t="shared" si="10"/>
        <v>0</v>
      </c>
      <c r="I72" s="61">
        <f t="shared" si="10"/>
        <v>0</v>
      </c>
    </row>
    <row r="73" spans="1:9" x14ac:dyDescent="0.2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">
      <c r="A75" s="67" t="s">
        <v>49</v>
      </c>
      <c r="B75" s="63" t="s">
        <v>121</v>
      </c>
      <c r="C75" s="63" t="s">
        <v>121</v>
      </c>
      <c r="D75" s="56">
        <f t="shared" si="1"/>
        <v>0</v>
      </c>
      <c r="E75" s="58"/>
      <c r="F75" s="58"/>
      <c r="G75" s="56">
        <f t="shared" si="2"/>
        <v>0</v>
      </c>
      <c r="H75" s="58"/>
      <c r="I75" s="58"/>
    </row>
    <row r="76" spans="1:9" x14ac:dyDescent="0.2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1">+E77+E78+E79</f>
        <v>0</v>
      </c>
      <c r="F76" s="61">
        <f t="shared" si="11"/>
        <v>0</v>
      </c>
      <c r="G76" s="56">
        <f t="shared" si="2"/>
        <v>0</v>
      </c>
      <c r="H76" s="61">
        <f t="shared" si="11"/>
        <v>0</v>
      </c>
      <c r="I76" s="61">
        <f t="shared" si="11"/>
        <v>0</v>
      </c>
    </row>
    <row r="77" spans="1:9" x14ac:dyDescent="0.2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">
      <c r="A81" s="58" t="s">
        <v>53</v>
      </c>
      <c r="B81" s="63" t="s">
        <v>121</v>
      </c>
      <c r="C81" s="63" t="s">
        <v>121</v>
      </c>
      <c r="D81" s="56">
        <f t="shared" ref="D81:D144" si="12">+E81+F81</f>
        <v>0</v>
      </c>
      <c r="E81" s="58"/>
      <c r="F81" s="58"/>
      <c r="G81" s="56">
        <f t="shared" ref="G81:G144" si="13">+H81+I81</f>
        <v>0</v>
      </c>
      <c r="H81" s="58"/>
      <c r="I81" s="58"/>
    </row>
    <row r="82" spans="1:9" x14ac:dyDescent="0.2">
      <c r="A82" s="58" t="s">
        <v>145</v>
      </c>
      <c r="B82" s="63" t="s">
        <v>121</v>
      </c>
      <c r="C82" s="63" t="s">
        <v>121</v>
      </c>
      <c r="D82" s="56">
        <f t="shared" si="12"/>
        <v>0</v>
      </c>
      <c r="E82" s="58"/>
      <c r="F82" s="58"/>
      <c r="G82" s="56">
        <f t="shared" si="13"/>
        <v>0</v>
      </c>
      <c r="H82" s="58"/>
      <c r="I82" s="58"/>
    </row>
    <row r="83" spans="1:9" x14ac:dyDescent="0.2">
      <c r="A83" s="58" t="s">
        <v>146</v>
      </c>
      <c r="B83" s="63" t="s">
        <v>121</v>
      </c>
      <c r="C83" s="63" t="s">
        <v>121</v>
      </c>
      <c r="D83" s="56">
        <f t="shared" si="12"/>
        <v>0</v>
      </c>
      <c r="E83" s="58"/>
      <c r="F83" s="58"/>
      <c r="G83" s="56">
        <f t="shared" si="13"/>
        <v>0</v>
      </c>
      <c r="H83" s="58"/>
      <c r="I83" s="58"/>
    </row>
    <row r="84" spans="1:9" x14ac:dyDescent="0.2">
      <c r="A84" s="58" t="s">
        <v>54</v>
      </c>
      <c r="B84" s="63" t="s">
        <v>121</v>
      </c>
      <c r="C84" s="63" t="s">
        <v>121</v>
      </c>
      <c r="D84" s="56">
        <f t="shared" si="12"/>
        <v>0</v>
      </c>
      <c r="E84" s="58"/>
      <c r="F84" s="58"/>
      <c r="G84" s="56">
        <f t="shared" si="13"/>
        <v>0</v>
      </c>
      <c r="H84" s="58"/>
      <c r="I84" s="58"/>
    </row>
    <row r="85" spans="1:9" ht="25.5" x14ac:dyDescent="0.2">
      <c r="A85" s="59" t="s">
        <v>166</v>
      </c>
      <c r="B85" s="56"/>
      <c r="C85" s="56"/>
      <c r="D85" s="56">
        <f t="shared" si="12"/>
        <v>0</v>
      </c>
      <c r="E85" s="56">
        <f t="shared" ref="E85:I85" si="14">+E86+E87+E88+E89</f>
        <v>0</v>
      </c>
      <c r="F85" s="56">
        <f t="shared" si="14"/>
        <v>0</v>
      </c>
      <c r="G85" s="56">
        <f t="shared" si="13"/>
        <v>0</v>
      </c>
      <c r="H85" s="56">
        <f t="shared" si="14"/>
        <v>0</v>
      </c>
      <c r="I85" s="56">
        <f t="shared" si="14"/>
        <v>0</v>
      </c>
    </row>
    <row r="86" spans="1:9" x14ac:dyDescent="0.2">
      <c r="A86" s="58" t="s">
        <v>56</v>
      </c>
      <c r="B86" s="63" t="s">
        <v>121</v>
      </c>
      <c r="C86" s="63" t="s">
        <v>121</v>
      </c>
      <c r="D86" s="56">
        <f t="shared" si="12"/>
        <v>0</v>
      </c>
      <c r="E86" s="58"/>
      <c r="F86" s="58"/>
      <c r="G86" s="56">
        <f t="shared" si="13"/>
        <v>0</v>
      </c>
      <c r="H86" s="58"/>
      <c r="I86" s="58"/>
    </row>
    <row r="87" spans="1:9" x14ac:dyDescent="0.2">
      <c r="A87" s="58" t="s">
        <v>57</v>
      </c>
      <c r="B87" s="63" t="s">
        <v>121</v>
      </c>
      <c r="C87" s="63" t="s">
        <v>121</v>
      </c>
      <c r="D87" s="56">
        <f t="shared" si="12"/>
        <v>0</v>
      </c>
      <c r="E87" s="58"/>
      <c r="F87" s="58"/>
      <c r="G87" s="56">
        <f t="shared" si="13"/>
        <v>0</v>
      </c>
      <c r="H87" s="58"/>
      <c r="I87" s="58"/>
    </row>
    <row r="88" spans="1:9" x14ac:dyDescent="0.2">
      <c r="A88" s="58" t="s">
        <v>58</v>
      </c>
      <c r="B88" s="63" t="s">
        <v>121</v>
      </c>
      <c r="C88" s="63" t="s">
        <v>121</v>
      </c>
      <c r="D88" s="56">
        <f t="shared" si="12"/>
        <v>0</v>
      </c>
      <c r="E88" s="58"/>
      <c r="F88" s="58"/>
      <c r="G88" s="56">
        <f t="shared" si="13"/>
        <v>0</v>
      </c>
      <c r="H88" s="58"/>
      <c r="I88" s="58"/>
    </row>
    <row r="89" spans="1:9" x14ac:dyDescent="0.2">
      <c r="A89" s="58" t="s">
        <v>59</v>
      </c>
      <c r="B89" s="63" t="s">
        <v>121</v>
      </c>
      <c r="C89" s="63" t="s">
        <v>121</v>
      </c>
      <c r="D89" s="56">
        <f t="shared" si="12"/>
        <v>0</v>
      </c>
      <c r="E89" s="58"/>
      <c r="F89" s="58"/>
      <c r="G89" s="56">
        <f t="shared" si="13"/>
        <v>0</v>
      </c>
      <c r="H89" s="58"/>
      <c r="I89" s="58"/>
    </row>
    <row r="90" spans="1:9" x14ac:dyDescent="0.2">
      <c r="A90" s="59" t="s">
        <v>167</v>
      </c>
      <c r="B90" s="56"/>
      <c r="C90" s="56"/>
      <c r="D90" s="56">
        <f t="shared" si="12"/>
        <v>0</v>
      </c>
      <c r="E90" s="56">
        <f t="shared" ref="E90:I90" si="15">+E91+E92+E93</f>
        <v>0</v>
      </c>
      <c r="F90" s="56">
        <f t="shared" si="15"/>
        <v>0</v>
      </c>
      <c r="G90" s="56">
        <f t="shared" si="13"/>
        <v>0</v>
      </c>
      <c r="H90" s="56">
        <f t="shared" si="15"/>
        <v>0</v>
      </c>
      <c r="I90" s="56">
        <f t="shared" si="15"/>
        <v>0</v>
      </c>
    </row>
    <row r="91" spans="1:9" x14ac:dyDescent="0.2">
      <c r="A91" s="58" t="s">
        <v>61</v>
      </c>
      <c r="B91" s="63" t="s">
        <v>121</v>
      </c>
      <c r="C91" s="63" t="s">
        <v>121</v>
      </c>
      <c r="D91" s="56">
        <f t="shared" si="12"/>
        <v>0</v>
      </c>
      <c r="E91" s="58"/>
      <c r="F91" s="58"/>
      <c r="G91" s="56">
        <f t="shared" si="13"/>
        <v>0</v>
      </c>
      <c r="H91" s="58"/>
      <c r="I91" s="58"/>
    </row>
    <row r="92" spans="1:9" x14ac:dyDescent="0.2">
      <c r="A92" s="58" t="s">
        <v>62</v>
      </c>
      <c r="B92" s="63" t="s">
        <v>121</v>
      </c>
      <c r="C92" s="63" t="s">
        <v>121</v>
      </c>
      <c r="D92" s="56">
        <f t="shared" si="12"/>
        <v>0</v>
      </c>
      <c r="E92" s="58"/>
      <c r="F92" s="58"/>
      <c r="G92" s="56">
        <f t="shared" si="13"/>
        <v>0</v>
      </c>
      <c r="H92" s="58"/>
      <c r="I92" s="58"/>
    </row>
    <row r="93" spans="1:9" x14ac:dyDescent="0.2">
      <c r="A93" s="58" t="s">
        <v>63</v>
      </c>
      <c r="B93" s="63" t="s">
        <v>121</v>
      </c>
      <c r="C93" s="63" t="s">
        <v>121</v>
      </c>
      <c r="D93" s="56">
        <f t="shared" si="12"/>
        <v>0</v>
      </c>
      <c r="E93" s="58"/>
      <c r="F93" s="58"/>
      <c r="G93" s="56">
        <f t="shared" si="13"/>
        <v>0</v>
      </c>
      <c r="H93" s="58"/>
      <c r="I93" s="58"/>
    </row>
    <row r="94" spans="1:9" x14ac:dyDescent="0.2">
      <c r="A94" s="59" t="s">
        <v>168</v>
      </c>
      <c r="B94" s="56"/>
      <c r="C94" s="56"/>
      <c r="D94" s="56">
        <f t="shared" si="12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3"/>
        <v>0</v>
      </c>
      <c r="H94" s="56">
        <f>+H95+H96+H97+H98+H99+H100+H101+H102+H103+H104</f>
        <v>0</v>
      </c>
      <c r="I94" s="56">
        <f>+I95+I96+I97+I98+I99+I100+I101+I102+I103+I104</f>
        <v>0</v>
      </c>
    </row>
    <row r="95" spans="1:9" x14ac:dyDescent="0.2">
      <c r="A95" s="58" t="s">
        <v>65</v>
      </c>
      <c r="B95" s="63" t="s">
        <v>121</v>
      </c>
      <c r="C95" s="63" t="s">
        <v>121</v>
      </c>
      <c r="D95" s="56">
        <f t="shared" si="12"/>
        <v>0</v>
      </c>
      <c r="E95" s="58"/>
      <c r="F95" s="58"/>
      <c r="G95" s="56">
        <f t="shared" si="13"/>
        <v>0</v>
      </c>
      <c r="H95" s="58"/>
      <c r="I95" s="58"/>
    </row>
    <row r="96" spans="1:9" x14ac:dyDescent="0.2">
      <c r="A96" s="58" t="s">
        <v>66</v>
      </c>
      <c r="B96" s="63" t="s">
        <v>121</v>
      </c>
      <c r="C96" s="63" t="s">
        <v>121</v>
      </c>
      <c r="D96" s="56">
        <f t="shared" si="12"/>
        <v>0</v>
      </c>
      <c r="E96" s="58"/>
      <c r="F96" s="58"/>
      <c r="G96" s="56">
        <f t="shared" si="13"/>
        <v>0</v>
      </c>
      <c r="H96" s="58"/>
      <c r="I96" s="58"/>
    </row>
    <row r="97" spans="1:9" x14ac:dyDescent="0.2">
      <c r="A97" s="58" t="s">
        <v>67</v>
      </c>
      <c r="B97" s="63" t="s">
        <v>121</v>
      </c>
      <c r="C97" s="63" t="s">
        <v>121</v>
      </c>
      <c r="D97" s="56">
        <f t="shared" si="12"/>
        <v>0</v>
      </c>
      <c r="E97" s="58"/>
      <c r="F97" s="58"/>
      <c r="G97" s="56">
        <f t="shared" si="13"/>
        <v>0</v>
      </c>
      <c r="H97" s="58"/>
      <c r="I97" s="58"/>
    </row>
    <row r="98" spans="1:9" x14ac:dyDescent="0.2">
      <c r="A98" s="58" t="s">
        <v>68</v>
      </c>
      <c r="B98" s="63" t="s">
        <v>121</v>
      </c>
      <c r="C98" s="63" t="s">
        <v>121</v>
      </c>
      <c r="D98" s="56">
        <f t="shared" si="12"/>
        <v>0</v>
      </c>
      <c r="E98" s="58"/>
      <c r="F98" s="58"/>
      <c r="G98" s="56">
        <f t="shared" si="13"/>
        <v>0</v>
      </c>
      <c r="H98" s="58"/>
      <c r="I98" s="58"/>
    </row>
    <row r="99" spans="1:9" x14ac:dyDescent="0.2">
      <c r="A99" s="58" t="s">
        <v>69</v>
      </c>
      <c r="B99" s="63" t="s">
        <v>121</v>
      </c>
      <c r="C99" s="63" t="s">
        <v>121</v>
      </c>
      <c r="D99" s="56">
        <f t="shared" si="12"/>
        <v>0</v>
      </c>
      <c r="E99" s="58"/>
      <c r="F99" s="58"/>
      <c r="G99" s="56">
        <f t="shared" si="13"/>
        <v>0</v>
      </c>
      <c r="H99" s="58"/>
      <c r="I99" s="58"/>
    </row>
    <row r="100" spans="1:9" x14ac:dyDescent="0.2">
      <c r="A100" s="58" t="s">
        <v>70</v>
      </c>
      <c r="B100" s="63" t="s">
        <v>121</v>
      </c>
      <c r="C100" s="63" t="s">
        <v>121</v>
      </c>
      <c r="D100" s="56">
        <f t="shared" si="12"/>
        <v>0</v>
      </c>
      <c r="E100" s="58"/>
      <c r="F100" s="58"/>
      <c r="G100" s="56">
        <f t="shared" si="13"/>
        <v>0</v>
      </c>
      <c r="H100" s="58"/>
      <c r="I100" s="58"/>
    </row>
    <row r="101" spans="1:9" x14ac:dyDescent="0.2">
      <c r="A101" s="58" t="s">
        <v>71</v>
      </c>
      <c r="B101" s="63" t="s">
        <v>121</v>
      </c>
      <c r="C101" s="63" t="s">
        <v>121</v>
      </c>
      <c r="D101" s="56">
        <f t="shared" si="12"/>
        <v>0</v>
      </c>
      <c r="E101" s="58"/>
      <c r="F101" s="58"/>
      <c r="G101" s="56">
        <f t="shared" si="13"/>
        <v>0</v>
      </c>
      <c r="H101" s="58"/>
      <c r="I101" s="58"/>
    </row>
    <row r="102" spans="1:9" x14ac:dyDescent="0.2">
      <c r="A102" s="58" t="s">
        <v>72</v>
      </c>
      <c r="B102" s="63" t="s">
        <v>121</v>
      </c>
      <c r="C102" s="63" t="s">
        <v>121</v>
      </c>
      <c r="D102" s="56">
        <f t="shared" si="12"/>
        <v>0</v>
      </c>
      <c r="E102" s="58"/>
      <c r="F102" s="58"/>
      <c r="G102" s="56">
        <f t="shared" si="13"/>
        <v>0</v>
      </c>
      <c r="H102" s="58"/>
      <c r="I102" s="58"/>
    </row>
    <row r="103" spans="1:9" x14ac:dyDescent="0.2">
      <c r="A103" s="58" t="s">
        <v>73</v>
      </c>
      <c r="B103" s="63" t="s">
        <v>121</v>
      </c>
      <c r="C103" s="63" t="s">
        <v>121</v>
      </c>
      <c r="D103" s="56">
        <f t="shared" si="12"/>
        <v>0</v>
      </c>
      <c r="E103" s="58"/>
      <c r="F103" s="58"/>
      <c r="G103" s="56">
        <f t="shared" si="13"/>
        <v>0</v>
      </c>
      <c r="H103" s="58"/>
      <c r="I103" s="58"/>
    </row>
    <row r="104" spans="1:9" x14ac:dyDescent="0.2">
      <c r="A104" s="58" t="s">
        <v>144</v>
      </c>
      <c r="B104" s="63" t="s">
        <v>121</v>
      </c>
      <c r="C104" s="63" t="s">
        <v>121</v>
      </c>
      <c r="D104" s="56">
        <f t="shared" si="12"/>
        <v>0</v>
      </c>
      <c r="E104" s="58"/>
      <c r="F104" s="58"/>
      <c r="G104" s="56">
        <f t="shared" si="13"/>
        <v>0</v>
      </c>
      <c r="H104" s="58"/>
      <c r="I104" s="58"/>
    </row>
    <row r="105" spans="1:9" x14ac:dyDescent="0.2">
      <c r="A105" s="59" t="s">
        <v>169</v>
      </c>
      <c r="B105" s="56"/>
      <c r="C105" s="58"/>
      <c r="D105" s="56">
        <f t="shared" si="12"/>
        <v>0</v>
      </c>
      <c r="E105" s="58"/>
      <c r="F105" s="58"/>
      <c r="G105" s="56">
        <f t="shared" si="13"/>
        <v>0</v>
      </c>
      <c r="H105" s="58"/>
      <c r="I105" s="58"/>
    </row>
    <row r="106" spans="1:9" x14ac:dyDescent="0.2">
      <c r="A106" s="59" t="s">
        <v>170</v>
      </c>
      <c r="B106" s="56"/>
      <c r="C106" s="56"/>
      <c r="D106" s="56">
        <f t="shared" si="12"/>
        <v>0</v>
      </c>
      <c r="E106" s="56">
        <f t="shared" ref="E106:I106" si="16">+E107+E108+E109+E110+E111+E112+E113+E114+E115+E116+E117+E118+E119+E120</f>
        <v>0</v>
      </c>
      <c r="F106" s="56">
        <f t="shared" si="16"/>
        <v>0</v>
      </c>
      <c r="G106" s="56">
        <f t="shared" si="13"/>
        <v>0</v>
      </c>
      <c r="H106" s="56">
        <f t="shared" si="16"/>
        <v>0</v>
      </c>
      <c r="I106" s="56">
        <f t="shared" si="16"/>
        <v>0</v>
      </c>
    </row>
    <row r="107" spans="1:9" x14ac:dyDescent="0.2">
      <c r="A107" s="58" t="s">
        <v>76</v>
      </c>
      <c r="B107" s="63" t="s">
        <v>121</v>
      </c>
      <c r="C107" s="63" t="s">
        <v>121</v>
      </c>
      <c r="D107" s="56">
        <f t="shared" si="12"/>
        <v>0</v>
      </c>
      <c r="E107" s="58"/>
      <c r="F107" s="58"/>
      <c r="G107" s="56">
        <f t="shared" si="13"/>
        <v>0</v>
      </c>
      <c r="H107" s="58"/>
      <c r="I107" s="58"/>
    </row>
    <row r="108" spans="1:9" x14ac:dyDescent="0.2">
      <c r="A108" s="58" t="s">
        <v>77</v>
      </c>
      <c r="B108" s="63" t="s">
        <v>121</v>
      </c>
      <c r="C108" s="63" t="s">
        <v>121</v>
      </c>
      <c r="D108" s="56">
        <f t="shared" si="12"/>
        <v>0</v>
      </c>
      <c r="E108" s="58"/>
      <c r="F108" s="58"/>
      <c r="G108" s="56">
        <f t="shared" si="13"/>
        <v>0</v>
      </c>
      <c r="H108" s="58"/>
      <c r="I108" s="58"/>
    </row>
    <row r="109" spans="1:9" x14ac:dyDescent="0.2">
      <c r="A109" s="58" t="s">
        <v>78</v>
      </c>
      <c r="B109" s="63" t="s">
        <v>121</v>
      </c>
      <c r="C109" s="63" t="s">
        <v>121</v>
      </c>
      <c r="D109" s="56">
        <f t="shared" si="12"/>
        <v>0</v>
      </c>
      <c r="E109" s="58"/>
      <c r="F109" s="58"/>
      <c r="G109" s="56">
        <f t="shared" si="13"/>
        <v>0</v>
      </c>
      <c r="H109" s="58"/>
      <c r="I109" s="58"/>
    </row>
    <row r="110" spans="1:9" x14ac:dyDescent="0.2">
      <c r="A110" s="58" t="s">
        <v>79</v>
      </c>
      <c r="B110" s="63" t="s">
        <v>121</v>
      </c>
      <c r="C110" s="63" t="s">
        <v>121</v>
      </c>
      <c r="D110" s="56">
        <f t="shared" si="12"/>
        <v>0</v>
      </c>
      <c r="E110" s="58"/>
      <c r="F110" s="58"/>
      <c r="G110" s="56">
        <f t="shared" si="13"/>
        <v>0</v>
      </c>
      <c r="H110" s="58"/>
      <c r="I110" s="58"/>
    </row>
    <row r="111" spans="1:9" x14ac:dyDescent="0.2">
      <c r="A111" s="58" t="s">
        <v>80</v>
      </c>
      <c r="B111" s="63" t="s">
        <v>121</v>
      </c>
      <c r="C111" s="63" t="s">
        <v>121</v>
      </c>
      <c r="D111" s="56">
        <f t="shared" si="12"/>
        <v>0</v>
      </c>
      <c r="E111" s="58"/>
      <c r="F111" s="58"/>
      <c r="G111" s="56">
        <f t="shared" si="13"/>
        <v>0</v>
      </c>
      <c r="H111" s="58"/>
      <c r="I111" s="58"/>
    </row>
    <row r="112" spans="1:9" x14ac:dyDescent="0.2">
      <c r="A112" s="68" t="s">
        <v>81</v>
      </c>
      <c r="B112" s="63" t="s">
        <v>121</v>
      </c>
      <c r="C112" s="63" t="s">
        <v>121</v>
      </c>
      <c r="D112" s="56">
        <f t="shared" si="12"/>
        <v>0</v>
      </c>
      <c r="E112" s="58"/>
      <c r="F112" s="58"/>
      <c r="G112" s="56">
        <f t="shared" si="13"/>
        <v>0</v>
      </c>
      <c r="H112" s="58"/>
      <c r="I112" s="58"/>
    </row>
    <row r="113" spans="1:9" x14ac:dyDescent="0.2">
      <c r="A113" s="68" t="s">
        <v>82</v>
      </c>
      <c r="B113" s="63" t="s">
        <v>121</v>
      </c>
      <c r="C113" s="63" t="s">
        <v>121</v>
      </c>
      <c r="D113" s="56">
        <f t="shared" si="12"/>
        <v>0</v>
      </c>
      <c r="E113" s="58"/>
      <c r="F113" s="58"/>
      <c r="G113" s="56">
        <f t="shared" si="13"/>
        <v>0</v>
      </c>
      <c r="H113" s="58"/>
      <c r="I113" s="58"/>
    </row>
    <row r="114" spans="1:9" x14ac:dyDescent="0.2">
      <c r="A114" s="69" t="s">
        <v>83</v>
      </c>
      <c r="B114" s="63" t="s">
        <v>121</v>
      </c>
      <c r="C114" s="63" t="s">
        <v>121</v>
      </c>
      <c r="D114" s="56">
        <f t="shared" si="12"/>
        <v>0</v>
      </c>
      <c r="E114" s="58"/>
      <c r="F114" s="58"/>
      <c r="G114" s="56">
        <f t="shared" si="13"/>
        <v>0</v>
      </c>
      <c r="H114" s="58"/>
      <c r="I114" s="58"/>
    </row>
    <row r="115" spans="1:9" x14ac:dyDescent="0.2">
      <c r="A115" s="69" t="s">
        <v>84</v>
      </c>
      <c r="B115" s="63" t="s">
        <v>121</v>
      </c>
      <c r="C115" s="63" t="s">
        <v>121</v>
      </c>
      <c r="D115" s="56">
        <f t="shared" si="12"/>
        <v>0</v>
      </c>
      <c r="E115" s="58"/>
      <c r="F115" s="58"/>
      <c r="G115" s="56">
        <f t="shared" si="13"/>
        <v>0</v>
      </c>
      <c r="H115" s="58"/>
      <c r="I115" s="58"/>
    </row>
    <row r="116" spans="1:9" x14ac:dyDescent="0.2">
      <c r="A116" s="69" t="s">
        <v>85</v>
      </c>
      <c r="B116" s="63" t="s">
        <v>121</v>
      </c>
      <c r="C116" s="63" t="s">
        <v>121</v>
      </c>
      <c r="D116" s="56">
        <f t="shared" si="12"/>
        <v>0</v>
      </c>
      <c r="E116" s="58"/>
      <c r="F116" s="58"/>
      <c r="G116" s="56">
        <f t="shared" si="13"/>
        <v>0</v>
      </c>
      <c r="H116" s="58"/>
      <c r="I116" s="58"/>
    </row>
    <row r="117" spans="1:9" ht="25.5" x14ac:dyDescent="0.2">
      <c r="A117" s="69" t="s">
        <v>86</v>
      </c>
      <c r="B117" s="63" t="s">
        <v>121</v>
      </c>
      <c r="C117" s="63" t="s">
        <v>121</v>
      </c>
      <c r="D117" s="56">
        <f t="shared" si="12"/>
        <v>0</v>
      </c>
      <c r="E117" s="58"/>
      <c r="F117" s="58"/>
      <c r="G117" s="56">
        <f t="shared" si="13"/>
        <v>0</v>
      </c>
      <c r="H117" s="58"/>
      <c r="I117" s="58"/>
    </row>
    <row r="118" spans="1:9" x14ac:dyDescent="0.2">
      <c r="A118" s="69" t="s">
        <v>87</v>
      </c>
      <c r="B118" s="63" t="s">
        <v>121</v>
      </c>
      <c r="C118" s="63" t="s">
        <v>121</v>
      </c>
      <c r="D118" s="56">
        <f t="shared" si="12"/>
        <v>0</v>
      </c>
      <c r="E118" s="58"/>
      <c r="F118" s="58"/>
      <c r="G118" s="56">
        <f t="shared" si="13"/>
        <v>0</v>
      </c>
      <c r="H118" s="58"/>
      <c r="I118" s="58"/>
    </row>
    <row r="119" spans="1:9" x14ac:dyDescent="0.2">
      <c r="A119" s="69" t="s">
        <v>88</v>
      </c>
      <c r="B119" s="63" t="s">
        <v>121</v>
      </c>
      <c r="C119" s="63" t="s">
        <v>121</v>
      </c>
      <c r="D119" s="56">
        <f t="shared" si="12"/>
        <v>0</v>
      </c>
      <c r="E119" s="58"/>
      <c r="F119" s="58"/>
      <c r="G119" s="56">
        <f t="shared" si="13"/>
        <v>0</v>
      </c>
      <c r="H119" s="58"/>
      <c r="I119" s="58"/>
    </row>
    <row r="120" spans="1:9" x14ac:dyDescent="0.2">
      <c r="A120" s="69" t="s">
        <v>89</v>
      </c>
      <c r="B120" s="63" t="s">
        <v>121</v>
      </c>
      <c r="C120" s="63" t="s">
        <v>121</v>
      </c>
      <c r="D120" s="56">
        <f t="shared" si="12"/>
        <v>0</v>
      </c>
      <c r="E120" s="58"/>
      <c r="F120" s="58"/>
      <c r="G120" s="56">
        <f t="shared" si="13"/>
        <v>0</v>
      </c>
      <c r="H120" s="58"/>
      <c r="I120" s="58"/>
    </row>
    <row r="121" spans="1:9" x14ac:dyDescent="0.2">
      <c r="A121" s="59" t="s">
        <v>171</v>
      </c>
      <c r="B121" s="56">
        <f>+B122+B123</f>
        <v>0</v>
      </c>
      <c r="C121" s="56">
        <f>+C122+C123</f>
        <v>0</v>
      </c>
      <c r="D121" s="56">
        <f t="shared" si="12"/>
        <v>0</v>
      </c>
      <c r="E121" s="56">
        <f t="shared" ref="E121:F121" si="17">+E122+E123</f>
        <v>0</v>
      </c>
      <c r="F121" s="56">
        <f t="shared" si="17"/>
        <v>0</v>
      </c>
      <c r="G121" s="56">
        <f t="shared" si="13"/>
        <v>0</v>
      </c>
      <c r="H121" s="56">
        <f>+H122+H123</f>
        <v>0</v>
      </c>
      <c r="I121" s="56">
        <f>+I122+I123</f>
        <v>0</v>
      </c>
    </row>
    <row r="122" spans="1:9" x14ac:dyDescent="0.2">
      <c r="A122" s="69" t="s">
        <v>122</v>
      </c>
      <c r="B122" s="61"/>
      <c r="C122" s="58"/>
      <c r="D122" s="56">
        <f t="shared" si="12"/>
        <v>0</v>
      </c>
      <c r="E122" s="58"/>
      <c r="F122" s="58"/>
      <c r="G122" s="56">
        <f t="shared" si="13"/>
        <v>0</v>
      </c>
      <c r="H122" s="58"/>
      <c r="I122" s="58"/>
    </row>
    <row r="123" spans="1:9" x14ac:dyDescent="0.2">
      <c r="A123" s="69" t="s">
        <v>123</v>
      </c>
      <c r="B123" s="61"/>
      <c r="C123" s="58"/>
      <c r="D123" s="56">
        <f t="shared" si="12"/>
        <v>0</v>
      </c>
      <c r="E123" s="58"/>
      <c r="F123" s="58"/>
      <c r="G123" s="56">
        <f t="shared" si="13"/>
        <v>0</v>
      </c>
      <c r="H123" s="58"/>
      <c r="I123" s="58"/>
    </row>
    <row r="124" spans="1:9" ht="26.25" customHeight="1" x14ac:dyDescent="0.2">
      <c r="A124" s="59" t="s">
        <v>172</v>
      </c>
      <c r="B124" s="56">
        <f t="shared" ref="B124:I124" si="18">+B125+B137+B142+B143</f>
        <v>0</v>
      </c>
      <c r="C124" s="56">
        <f t="shared" si="18"/>
        <v>0</v>
      </c>
      <c r="D124" s="56">
        <f t="shared" si="12"/>
        <v>0</v>
      </c>
      <c r="E124" s="56">
        <f t="shared" si="18"/>
        <v>0</v>
      </c>
      <c r="F124" s="56">
        <f t="shared" si="18"/>
        <v>0</v>
      </c>
      <c r="G124" s="56">
        <f t="shared" si="13"/>
        <v>0</v>
      </c>
      <c r="H124" s="56">
        <f t="shared" si="18"/>
        <v>0</v>
      </c>
      <c r="I124" s="56">
        <f t="shared" si="18"/>
        <v>0</v>
      </c>
    </row>
    <row r="125" spans="1:9" x14ac:dyDescent="0.2">
      <c r="A125" s="70" t="s">
        <v>173</v>
      </c>
      <c r="B125" s="56">
        <f t="shared" ref="B125:I125" si="19">+B128+B126</f>
        <v>0</v>
      </c>
      <c r="C125" s="56">
        <f t="shared" si="19"/>
        <v>0</v>
      </c>
      <c r="D125" s="56">
        <f t="shared" si="12"/>
        <v>0</v>
      </c>
      <c r="E125" s="56">
        <f t="shared" si="19"/>
        <v>0</v>
      </c>
      <c r="F125" s="56">
        <f t="shared" si="19"/>
        <v>0</v>
      </c>
      <c r="G125" s="56">
        <f t="shared" si="13"/>
        <v>0</v>
      </c>
      <c r="H125" s="56">
        <f t="shared" si="19"/>
        <v>0</v>
      </c>
      <c r="I125" s="56">
        <f t="shared" si="19"/>
        <v>0</v>
      </c>
    </row>
    <row r="126" spans="1:9" x14ac:dyDescent="0.2">
      <c r="A126" s="70" t="s">
        <v>124</v>
      </c>
      <c r="B126" s="56"/>
      <c r="C126" s="56"/>
      <c r="D126" s="56">
        <f t="shared" si="12"/>
        <v>0</v>
      </c>
      <c r="E126" s="56">
        <f t="shared" ref="E126:I126" si="20">+E127</f>
        <v>0</v>
      </c>
      <c r="F126" s="56">
        <f t="shared" si="20"/>
        <v>0</v>
      </c>
      <c r="G126" s="56">
        <f t="shared" si="13"/>
        <v>0</v>
      </c>
      <c r="H126" s="56">
        <f t="shared" si="20"/>
        <v>0</v>
      </c>
      <c r="I126" s="56">
        <f t="shared" si="20"/>
        <v>0</v>
      </c>
    </row>
    <row r="127" spans="1:9" x14ac:dyDescent="0.2">
      <c r="A127" s="71" t="s">
        <v>94</v>
      </c>
      <c r="B127" s="63" t="s">
        <v>121</v>
      </c>
      <c r="C127" s="63" t="s">
        <v>121</v>
      </c>
      <c r="D127" s="56">
        <f t="shared" si="12"/>
        <v>0</v>
      </c>
      <c r="E127" s="58"/>
      <c r="F127" s="58"/>
      <c r="G127" s="56">
        <f t="shared" si="13"/>
        <v>0</v>
      </c>
      <c r="H127" s="58"/>
      <c r="I127" s="58"/>
    </row>
    <row r="128" spans="1:9" x14ac:dyDescent="0.2">
      <c r="A128" s="70" t="s">
        <v>125</v>
      </c>
      <c r="B128" s="56"/>
      <c r="C128" s="56"/>
      <c r="D128" s="56">
        <f t="shared" si="12"/>
        <v>0</v>
      </c>
      <c r="E128" s="56">
        <f t="shared" ref="E128:I128" si="21">+E129+E130+E131+E132+E133++E134+E135+E136</f>
        <v>0</v>
      </c>
      <c r="F128" s="56">
        <f t="shared" si="21"/>
        <v>0</v>
      </c>
      <c r="G128" s="56">
        <f t="shared" si="13"/>
        <v>0</v>
      </c>
      <c r="H128" s="56">
        <f t="shared" si="21"/>
        <v>0</v>
      </c>
      <c r="I128" s="56">
        <f t="shared" si="21"/>
        <v>0</v>
      </c>
    </row>
    <row r="129" spans="1:9" x14ac:dyDescent="0.2">
      <c r="A129" s="71" t="s">
        <v>93</v>
      </c>
      <c r="B129" s="63" t="s">
        <v>121</v>
      </c>
      <c r="C129" s="63" t="s">
        <v>121</v>
      </c>
      <c r="D129" s="56">
        <f t="shared" si="12"/>
        <v>0</v>
      </c>
      <c r="E129" s="58"/>
      <c r="F129" s="58"/>
      <c r="G129" s="56">
        <f t="shared" si="13"/>
        <v>0</v>
      </c>
      <c r="H129" s="58"/>
      <c r="I129" s="58"/>
    </row>
    <row r="130" spans="1:9" x14ac:dyDescent="0.2">
      <c r="A130" s="71" t="s">
        <v>95</v>
      </c>
      <c r="B130" s="63" t="s">
        <v>121</v>
      </c>
      <c r="C130" s="63" t="s">
        <v>121</v>
      </c>
      <c r="D130" s="56">
        <f t="shared" si="12"/>
        <v>0</v>
      </c>
      <c r="E130" s="58"/>
      <c r="F130" s="58"/>
      <c r="G130" s="56">
        <f t="shared" si="13"/>
        <v>0</v>
      </c>
      <c r="H130" s="58"/>
      <c r="I130" s="58"/>
    </row>
    <row r="131" spans="1:9" x14ac:dyDescent="0.2">
      <c r="A131" s="71" t="s">
        <v>96</v>
      </c>
      <c r="B131" s="63" t="s">
        <v>121</v>
      </c>
      <c r="C131" s="63" t="s">
        <v>121</v>
      </c>
      <c r="D131" s="56">
        <f t="shared" si="12"/>
        <v>0</v>
      </c>
      <c r="E131" s="58"/>
      <c r="F131" s="58"/>
      <c r="G131" s="56">
        <f t="shared" si="13"/>
        <v>0</v>
      </c>
      <c r="H131" s="58"/>
      <c r="I131" s="58"/>
    </row>
    <row r="132" spans="1:9" x14ac:dyDescent="0.2">
      <c r="A132" s="71" t="s">
        <v>97</v>
      </c>
      <c r="B132" s="63" t="s">
        <v>121</v>
      </c>
      <c r="C132" s="63" t="s">
        <v>121</v>
      </c>
      <c r="D132" s="56">
        <f t="shared" si="12"/>
        <v>0</v>
      </c>
      <c r="E132" s="58"/>
      <c r="F132" s="58"/>
      <c r="G132" s="56">
        <f t="shared" si="13"/>
        <v>0</v>
      </c>
      <c r="H132" s="58"/>
      <c r="I132" s="58"/>
    </row>
    <row r="133" spans="1:9" x14ac:dyDescent="0.2">
      <c r="A133" s="71" t="s">
        <v>98</v>
      </c>
      <c r="B133" s="63" t="s">
        <v>121</v>
      </c>
      <c r="C133" s="63" t="s">
        <v>121</v>
      </c>
      <c r="D133" s="56">
        <f t="shared" si="12"/>
        <v>0</v>
      </c>
      <c r="E133" s="58"/>
      <c r="F133" s="58"/>
      <c r="G133" s="56">
        <f t="shared" si="13"/>
        <v>0</v>
      </c>
      <c r="H133" s="58"/>
      <c r="I133" s="58"/>
    </row>
    <row r="134" spans="1:9" x14ac:dyDescent="0.2">
      <c r="A134" s="71" t="s">
        <v>99</v>
      </c>
      <c r="B134" s="63" t="s">
        <v>121</v>
      </c>
      <c r="C134" s="63" t="s">
        <v>121</v>
      </c>
      <c r="D134" s="56">
        <f t="shared" si="12"/>
        <v>0</v>
      </c>
      <c r="E134" s="58"/>
      <c r="F134" s="58"/>
      <c r="G134" s="56">
        <f t="shared" si="13"/>
        <v>0</v>
      </c>
      <c r="H134" s="58"/>
      <c r="I134" s="58"/>
    </row>
    <row r="135" spans="1:9" x14ac:dyDescent="0.2">
      <c r="A135" s="71" t="s">
        <v>100</v>
      </c>
      <c r="B135" s="63" t="s">
        <v>121</v>
      </c>
      <c r="C135" s="63" t="s">
        <v>121</v>
      </c>
      <c r="D135" s="56">
        <f t="shared" si="12"/>
        <v>0</v>
      </c>
      <c r="E135" s="58"/>
      <c r="F135" s="58"/>
      <c r="G135" s="56">
        <f t="shared" si="13"/>
        <v>0</v>
      </c>
      <c r="H135" s="58"/>
      <c r="I135" s="58"/>
    </row>
    <row r="136" spans="1:9" x14ac:dyDescent="0.2">
      <c r="A136" s="71" t="s">
        <v>101</v>
      </c>
      <c r="B136" s="63" t="s">
        <v>121</v>
      </c>
      <c r="C136" s="63" t="s">
        <v>121</v>
      </c>
      <c r="D136" s="56">
        <f t="shared" si="12"/>
        <v>0</v>
      </c>
      <c r="E136" s="58"/>
      <c r="F136" s="58"/>
      <c r="G136" s="56">
        <f t="shared" si="13"/>
        <v>0</v>
      </c>
      <c r="H136" s="58"/>
      <c r="I136" s="58"/>
    </row>
    <row r="137" spans="1:9" ht="25.5" x14ac:dyDescent="0.2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3"/>
        <v>0</v>
      </c>
      <c r="H137" s="56">
        <f t="shared" ref="H137:I137" si="22">+H138+H139+H140+H141</f>
        <v>0</v>
      </c>
      <c r="I137" s="56">
        <f t="shared" si="22"/>
        <v>0</v>
      </c>
    </row>
    <row r="138" spans="1:9" x14ac:dyDescent="0.2">
      <c r="A138" s="71" t="s">
        <v>103</v>
      </c>
      <c r="B138" s="63" t="s">
        <v>121</v>
      </c>
      <c r="C138" s="63" t="s">
        <v>121</v>
      </c>
      <c r="D138" s="56">
        <f t="shared" si="12"/>
        <v>0</v>
      </c>
      <c r="E138" s="58"/>
      <c r="F138" s="58"/>
      <c r="G138" s="56">
        <f t="shared" si="13"/>
        <v>0</v>
      </c>
      <c r="H138" s="58"/>
      <c r="I138" s="58"/>
    </row>
    <row r="139" spans="1:9" x14ac:dyDescent="0.2">
      <c r="A139" s="71" t="s">
        <v>104</v>
      </c>
      <c r="B139" s="63" t="s">
        <v>121</v>
      </c>
      <c r="C139" s="63" t="s">
        <v>121</v>
      </c>
      <c r="D139" s="56">
        <f t="shared" si="12"/>
        <v>0</v>
      </c>
      <c r="E139" s="58"/>
      <c r="F139" s="58"/>
      <c r="G139" s="56">
        <f t="shared" si="13"/>
        <v>0</v>
      </c>
      <c r="H139" s="58"/>
      <c r="I139" s="58"/>
    </row>
    <row r="140" spans="1:9" ht="25.5" x14ac:dyDescent="0.2">
      <c r="A140" s="71" t="s">
        <v>105</v>
      </c>
      <c r="B140" s="63" t="s">
        <v>121</v>
      </c>
      <c r="C140" s="63" t="s">
        <v>121</v>
      </c>
      <c r="D140" s="56">
        <f t="shared" si="12"/>
        <v>0</v>
      </c>
      <c r="E140" s="58"/>
      <c r="F140" s="58"/>
      <c r="G140" s="56">
        <f t="shared" si="13"/>
        <v>0</v>
      </c>
      <c r="H140" s="58"/>
      <c r="I140" s="58"/>
    </row>
    <row r="141" spans="1:9" x14ac:dyDescent="0.2">
      <c r="A141" s="71" t="s">
        <v>138</v>
      </c>
      <c r="B141" s="63" t="s">
        <v>121</v>
      </c>
      <c r="C141" s="63" t="s">
        <v>121</v>
      </c>
      <c r="D141" s="56">
        <f t="shared" si="12"/>
        <v>0</v>
      </c>
      <c r="E141" s="58"/>
      <c r="F141" s="58"/>
      <c r="G141" s="56">
        <f t="shared" si="13"/>
        <v>0</v>
      </c>
      <c r="H141" s="58"/>
      <c r="I141" s="58"/>
    </row>
    <row r="142" spans="1:9" x14ac:dyDescent="0.2">
      <c r="A142" s="70" t="s">
        <v>106</v>
      </c>
      <c r="B142" s="56"/>
      <c r="C142" s="58"/>
      <c r="D142" s="56">
        <f t="shared" si="12"/>
        <v>0</v>
      </c>
      <c r="E142" s="58"/>
      <c r="F142" s="58"/>
      <c r="G142" s="56">
        <f t="shared" si="13"/>
        <v>0</v>
      </c>
      <c r="H142" s="58"/>
      <c r="I142" s="58"/>
    </row>
    <row r="143" spans="1:9" x14ac:dyDescent="0.2">
      <c r="A143" s="70" t="s">
        <v>107</v>
      </c>
      <c r="B143" s="56"/>
      <c r="C143" s="58"/>
      <c r="D143" s="56">
        <f t="shared" si="12"/>
        <v>0</v>
      </c>
      <c r="E143" s="58"/>
      <c r="F143" s="58"/>
      <c r="G143" s="56">
        <f t="shared" si="13"/>
        <v>0</v>
      </c>
      <c r="H143" s="58"/>
      <c r="I143" s="58"/>
    </row>
    <row r="144" spans="1:9" x14ac:dyDescent="0.2">
      <c r="A144" s="72" t="s">
        <v>108</v>
      </c>
      <c r="B144" s="56">
        <v>80.84</v>
      </c>
      <c r="C144" s="56">
        <v>80.84</v>
      </c>
      <c r="D144" s="56">
        <f t="shared" si="12"/>
        <v>7.69</v>
      </c>
      <c r="E144" s="58">
        <v>0</v>
      </c>
      <c r="F144" s="58">
        <v>7.69</v>
      </c>
      <c r="G144" s="56">
        <f t="shared" si="13"/>
        <v>73.069999999999993</v>
      </c>
      <c r="H144" s="58"/>
      <c r="I144" s="58">
        <v>73.069999999999993</v>
      </c>
    </row>
    <row r="145" spans="1:9" x14ac:dyDescent="0.2">
      <c r="A145" s="73" t="s">
        <v>142</v>
      </c>
      <c r="B145" s="56">
        <f>+B146</f>
        <v>0</v>
      </c>
      <c r="C145" s="56">
        <f t="shared" ref="C145:I145" si="23">+C146</f>
        <v>0</v>
      </c>
      <c r="D145" s="56">
        <f t="shared" si="23"/>
        <v>0</v>
      </c>
      <c r="E145" s="56">
        <f t="shared" si="23"/>
        <v>0</v>
      </c>
      <c r="F145" s="56">
        <f t="shared" si="23"/>
        <v>0</v>
      </c>
      <c r="G145" s="56">
        <f t="shared" si="23"/>
        <v>0</v>
      </c>
      <c r="H145" s="56">
        <f t="shared" si="23"/>
        <v>0</v>
      </c>
      <c r="I145" s="56">
        <f t="shared" si="23"/>
        <v>0</v>
      </c>
    </row>
    <row r="146" spans="1:9" x14ac:dyDescent="0.2">
      <c r="A146" s="74" t="s">
        <v>143</v>
      </c>
      <c r="B146" s="56"/>
      <c r="C146" s="58"/>
      <c r="D146" s="56">
        <f>+E146+F146</f>
        <v>0</v>
      </c>
      <c r="E146" s="58"/>
      <c r="F146" s="58"/>
      <c r="G146" s="56">
        <f>+H146+I146</f>
        <v>0</v>
      </c>
      <c r="H146" s="58"/>
      <c r="I146" s="58"/>
    </row>
    <row r="147" spans="1:9" ht="27.75" x14ac:dyDescent="0.25">
      <c r="A147" s="59" t="s">
        <v>175</v>
      </c>
      <c r="B147" s="56">
        <f>+B148+B149+B152+B150+B151</f>
        <v>20.88</v>
      </c>
      <c r="C147" s="56">
        <f t="shared" ref="C147:I147" si="24">+C148+C149+C152+C150+C151</f>
        <v>20.88</v>
      </c>
      <c r="D147" s="56">
        <f t="shared" si="24"/>
        <v>0</v>
      </c>
      <c r="E147" s="56">
        <f t="shared" si="24"/>
        <v>0</v>
      </c>
      <c r="F147" s="56">
        <f t="shared" si="24"/>
        <v>0</v>
      </c>
      <c r="G147" s="56">
        <f t="shared" si="24"/>
        <v>20.88</v>
      </c>
      <c r="H147" s="56">
        <f t="shared" si="24"/>
        <v>0</v>
      </c>
      <c r="I147" s="56">
        <f t="shared" si="24"/>
        <v>20.88</v>
      </c>
    </row>
    <row r="148" spans="1:9" x14ac:dyDescent="0.2">
      <c r="A148" s="71" t="s">
        <v>111</v>
      </c>
      <c r="B148" s="56">
        <v>20.88</v>
      </c>
      <c r="C148" s="56">
        <v>20.88</v>
      </c>
      <c r="D148" s="56">
        <f t="shared" ref="D148:D152" si="25">+E148+F148</f>
        <v>0</v>
      </c>
      <c r="E148" s="58"/>
      <c r="F148" s="58">
        <v>0</v>
      </c>
      <c r="G148" s="56">
        <f t="shared" ref="G148:G152" si="26">+H148+I148</f>
        <v>20.88</v>
      </c>
      <c r="H148" s="58"/>
      <c r="I148" s="58">
        <v>20.88</v>
      </c>
    </row>
    <row r="149" spans="1:9" x14ac:dyDescent="0.2">
      <c r="A149" s="71" t="s">
        <v>137</v>
      </c>
      <c r="B149" s="56"/>
      <c r="C149" s="58"/>
      <c r="D149" s="56">
        <f t="shared" si="25"/>
        <v>0</v>
      </c>
      <c r="E149" s="58"/>
      <c r="F149" s="58"/>
      <c r="G149" s="56">
        <f t="shared" si="26"/>
        <v>0</v>
      </c>
      <c r="H149" s="58"/>
      <c r="I149" s="58"/>
    </row>
    <row r="150" spans="1:9" x14ac:dyDescent="0.2">
      <c r="A150" s="71" t="s">
        <v>141</v>
      </c>
      <c r="B150" s="56"/>
      <c r="C150" s="58"/>
      <c r="D150" s="56">
        <f t="shared" si="25"/>
        <v>0</v>
      </c>
      <c r="E150" s="58"/>
      <c r="F150" s="58"/>
      <c r="G150" s="56">
        <f t="shared" si="26"/>
        <v>0</v>
      </c>
      <c r="H150" s="58"/>
      <c r="I150" s="58"/>
    </row>
    <row r="151" spans="1:9" x14ac:dyDescent="0.2">
      <c r="A151" s="71" t="s">
        <v>140</v>
      </c>
      <c r="B151" s="56"/>
      <c r="C151" s="58"/>
      <c r="D151" s="56">
        <f t="shared" si="25"/>
        <v>0</v>
      </c>
      <c r="E151" s="58"/>
      <c r="F151" s="58"/>
      <c r="G151" s="56">
        <f t="shared" si="26"/>
        <v>0</v>
      </c>
      <c r="H151" s="58"/>
      <c r="I151" s="58"/>
    </row>
    <row r="152" spans="1:9" x14ac:dyDescent="0.2">
      <c r="A152" s="71" t="s">
        <v>133</v>
      </c>
      <c r="B152" s="56"/>
      <c r="C152" s="58"/>
      <c r="D152" s="56">
        <f t="shared" si="25"/>
        <v>0</v>
      </c>
      <c r="E152" s="58"/>
      <c r="F152" s="58"/>
      <c r="G152" s="56">
        <f t="shared" si="26"/>
        <v>0</v>
      </c>
      <c r="H152" s="58"/>
      <c r="I152" s="58"/>
    </row>
    <row r="153" spans="1:9" x14ac:dyDescent="0.2">
      <c r="A153" s="75" t="s">
        <v>109</v>
      </c>
      <c r="B153" s="56">
        <f t="shared" ref="B153:I153" si="27">+B10+B17+B30+B33+B70+B71+B85+B90+B94+B105+B106+B121+B124+B144+B145</f>
        <v>106.5</v>
      </c>
      <c r="C153" s="56">
        <f t="shared" si="27"/>
        <v>106.5</v>
      </c>
      <c r="D153" s="56">
        <f t="shared" si="27"/>
        <v>8.2200000000000006</v>
      </c>
      <c r="E153" s="56">
        <f t="shared" si="27"/>
        <v>0</v>
      </c>
      <c r="F153" s="56">
        <f t="shared" si="27"/>
        <v>8.2200000000000006</v>
      </c>
      <c r="G153" s="56">
        <f t="shared" si="27"/>
        <v>96.32</v>
      </c>
      <c r="H153" s="56">
        <f t="shared" si="27"/>
        <v>10.220000000000001</v>
      </c>
      <c r="I153" s="56">
        <f t="shared" si="27"/>
        <v>86.1</v>
      </c>
    </row>
    <row r="154" spans="1:9" ht="12.75" customHeight="1" x14ac:dyDescent="0.2">
      <c r="A154" s="72" t="s">
        <v>112</v>
      </c>
      <c r="B154" s="56">
        <f t="shared" ref="B154:I154" si="28">B11+B18+B30+B37+B70+B71+B122+B90</f>
        <v>17.11</v>
      </c>
      <c r="C154" s="56">
        <f t="shared" si="28"/>
        <v>17.11</v>
      </c>
      <c r="D154" s="56">
        <f t="shared" si="28"/>
        <v>0.53</v>
      </c>
      <c r="E154" s="56">
        <f t="shared" si="28"/>
        <v>0</v>
      </c>
      <c r="F154" s="56">
        <f t="shared" si="28"/>
        <v>0.53</v>
      </c>
      <c r="G154" s="56">
        <f t="shared" si="28"/>
        <v>14.83</v>
      </c>
      <c r="H154" s="56">
        <f t="shared" si="28"/>
        <v>3.48</v>
      </c>
      <c r="I154" s="56">
        <f t="shared" si="28"/>
        <v>11.35</v>
      </c>
    </row>
    <row r="155" spans="1:9" x14ac:dyDescent="0.2">
      <c r="A155" s="72" t="s">
        <v>113</v>
      </c>
      <c r="B155" s="56">
        <f>B13++B19+B23+B85+B94+B105+B106+B123+B124-B126+B34</f>
        <v>8.5500000000000007</v>
      </c>
      <c r="C155" s="56">
        <f t="shared" ref="C155:I155" si="29">C13++C19+C23+C85+C94+C105+C106+C123+C124-C126+C34</f>
        <v>8.5500000000000007</v>
      </c>
      <c r="D155" s="56">
        <f t="shared" si="29"/>
        <v>0</v>
      </c>
      <c r="E155" s="56">
        <f t="shared" si="29"/>
        <v>0</v>
      </c>
      <c r="F155" s="56">
        <f t="shared" si="29"/>
        <v>0</v>
      </c>
      <c r="G155" s="56">
        <f t="shared" si="29"/>
        <v>8.42</v>
      </c>
      <c r="H155" s="56">
        <f t="shared" si="29"/>
        <v>6.74</v>
      </c>
      <c r="I155" s="56">
        <f t="shared" si="29"/>
        <v>1.68</v>
      </c>
    </row>
    <row r="156" spans="1:9" x14ac:dyDescent="0.2">
      <c r="A156" s="76"/>
      <c r="B156" s="77"/>
    </row>
    <row r="157" spans="1:9" x14ac:dyDescent="0.2">
      <c r="A157" s="78"/>
      <c r="B157" s="77"/>
    </row>
    <row r="158" spans="1:9" x14ac:dyDescent="0.2">
      <c r="A158" s="79" t="s">
        <v>154</v>
      </c>
      <c r="B158" s="80"/>
      <c r="C158" s="81"/>
      <c r="D158" s="81"/>
      <c r="E158" s="81"/>
      <c r="G158" s="81"/>
    </row>
    <row r="159" spans="1:9" x14ac:dyDescent="0.2">
      <c r="A159" s="81"/>
      <c r="B159" s="80"/>
      <c r="C159" s="81"/>
      <c r="D159" s="81"/>
      <c r="E159" s="81"/>
    </row>
    <row r="160" spans="1:9" x14ac:dyDescent="0.2">
      <c r="A160" s="81"/>
      <c r="B160" s="82"/>
      <c r="C160" s="81"/>
      <c r="D160" s="81"/>
      <c r="E160" s="81"/>
    </row>
    <row r="161" spans="1:7" x14ac:dyDescent="0.2">
      <c r="A161" s="81"/>
      <c r="B161" s="82"/>
      <c r="C161" s="81"/>
      <c r="D161" s="81"/>
      <c r="E161" s="81"/>
    </row>
    <row r="162" spans="1:7" x14ac:dyDescent="0.2">
      <c r="A162" s="81" t="s">
        <v>155</v>
      </c>
      <c r="B162" s="82"/>
      <c r="C162" s="81" t="s">
        <v>156</v>
      </c>
      <c r="D162" s="81"/>
      <c r="E162" s="81"/>
    </row>
    <row r="163" spans="1:7" x14ac:dyDescent="0.2">
      <c r="A163" s="79" t="s">
        <v>177</v>
      </c>
      <c r="B163" s="80"/>
      <c r="C163" s="81" t="s">
        <v>157</v>
      </c>
      <c r="D163" s="81"/>
      <c r="E163" s="81"/>
    </row>
    <row r="164" spans="1:7" x14ac:dyDescent="0.2">
      <c r="A164" s="81"/>
      <c r="B164" s="82"/>
      <c r="C164" s="81"/>
      <c r="D164" s="81"/>
      <c r="E164" s="81"/>
    </row>
    <row r="165" spans="1:7" x14ac:dyDescent="0.2">
      <c r="A165" s="81"/>
      <c r="B165" s="82"/>
      <c r="C165" s="81"/>
      <c r="D165" s="81"/>
      <c r="E165" s="81"/>
    </row>
    <row r="166" spans="1:7" x14ac:dyDescent="0.2">
      <c r="A166" s="81"/>
      <c r="B166" s="80"/>
      <c r="C166" s="81"/>
      <c r="D166" s="81"/>
      <c r="E166" s="81"/>
    </row>
    <row r="167" spans="1:7" x14ac:dyDescent="0.2">
      <c r="A167" s="81"/>
      <c r="B167" s="82"/>
      <c r="C167" s="81"/>
      <c r="D167" s="81"/>
      <c r="E167" s="81"/>
    </row>
    <row r="168" spans="1:7" x14ac:dyDescent="0.2">
      <c r="A168" s="81"/>
      <c r="B168" s="82"/>
      <c r="C168" s="81" t="s">
        <v>158</v>
      </c>
      <c r="D168" s="81"/>
      <c r="E168" s="81"/>
      <c r="G168" s="51" t="s">
        <v>160</v>
      </c>
    </row>
    <row r="169" spans="1:7" x14ac:dyDescent="0.2">
      <c r="A169" s="81"/>
      <c r="B169" s="82"/>
      <c r="C169" s="81" t="s">
        <v>159</v>
      </c>
      <c r="D169" s="81"/>
      <c r="E169" s="81"/>
      <c r="G169" s="51" t="s">
        <v>161</v>
      </c>
    </row>
    <row r="170" spans="1:7" x14ac:dyDescent="0.2">
      <c r="B170" s="83"/>
    </row>
    <row r="171" spans="1:7" x14ac:dyDescent="0.2">
      <c r="A171" s="78"/>
      <c r="B171" s="77"/>
    </row>
    <row r="173" spans="1:7" x14ac:dyDescent="0.2">
      <c r="A173" s="84"/>
      <c r="B173" s="77"/>
    </row>
    <row r="174" spans="1:7" x14ac:dyDescent="0.2">
      <c r="B174" s="83"/>
    </row>
    <row r="175" spans="1:7" x14ac:dyDescent="0.2">
      <c r="B175" s="83"/>
    </row>
    <row r="176" spans="1:7" x14ac:dyDescent="0.2">
      <c r="A176" s="84"/>
      <c r="B176" s="77"/>
    </row>
    <row r="177" spans="1:2" x14ac:dyDescent="0.2">
      <c r="B177" s="83"/>
    </row>
    <row r="178" spans="1:2" x14ac:dyDescent="0.2">
      <c r="B178" s="83"/>
    </row>
    <row r="179" spans="1:2" x14ac:dyDescent="0.2">
      <c r="A179" s="78"/>
      <c r="B179" s="77"/>
    </row>
    <row r="180" spans="1:2" x14ac:dyDescent="0.2">
      <c r="A180" s="78"/>
      <c r="B180" s="77"/>
    </row>
    <row r="181" spans="1:2" x14ac:dyDescent="0.2">
      <c r="A181" s="52"/>
      <c r="B181" s="77"/>
    </row>
    <row r="183" spans="1:2" ht="15.75" x14ac:dyDescent="0.25">
      <c r="B183" s="8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curenta'!Imprimare_titluri</vt:lpstr>
      <vt:lpstr>'executie PNS total'!Imprimare_titluri</vt:lpstr>
      <vt:lpstr>'executie PNS Ucraina'!Imprimare_titluri</vt:lpstr>
      <vt:lpstr>'executie PNS activitate curenta'!Zona_de_imprimat</vt:lpstr>
      <vt:lpstr>'executie PNS total'!Zona_de_imprimat</vt:lpstr>
      <vt:lpstr>'executie PNS Ucraina'!Zona_de_imprimat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Fanica ORMAN</cp:lastModifiedBy>
  <cp:lastPrinted>2023-10-16T10:27:49Z</cp:lastPrinted>
  <dcterms:created xsi:type="dcterms:W3CDTF">2019-05-16T07:12:22Z</dcterms:created>
  <dcterms:modified xsi:type="dcterms:W3CDTF">2024-01-10T07:41:01Z</dcterms:modified>
</cp:coreProperties>
</file>